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5.xml" ContentType="application/vnd.openxmlformats-officedocument.spreadsheetml.worksheet+xml"/>
  <Override PartName="/xl/worksheets/sheet3.xml" ContentType="application/vnd.openxmlformats-officedocument.spreadsheetml.worksheet+xml"/>
  <Override PartName="/xl/worksheets/sheet6.xml" ContentType="application/vnd.openxmlformats-officedocument.spreadsheetml.worksheet+xml"/>
  <Override PartName="/xl/worksheets/sheet4.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hart1.xml" ContentType="application/vnd.openxmlformats-officedocument.drawingml.chart+xml"/>
  <Override PartName="/xl/charts/colors1.xml" ContentType="application/vnd.ms-office.chartcolorstyle+xml"/>
  <Override PartName="/xl/charts/style3.xml" ContentType="application/vnd.ms-office.chartstyle+xml"/>
  <Override PartName="/xl/charts/chart4.xml" ContentType="application/vnd.openxmlformats-officedocument.drawingml.chart+xml"/>
  <Override PartName="/xl/charts/chart3.xml" ContentType="application/vnd.openxmlformats-officedocument.drawingml.chart+xml"/>
  <Override PartName="/xl/charts/colors2.xml" ContentType="application/vnd.ms-office.chartcolorstyle+xml"/>
  <Override PartName="/xl/charts/style1.xml" ContentType="application/vnd.ms-office.chartstyle+xml"/>
  <Override PartName="/xl/charts/style4.xml" ContentType="application/vnd.ms-office.chartstyle+xml"/>
  <Override PartName="/xl/charts/colors3.xml" ContentType="application/vnd.ms-office.chartcolorstyle+xml"/>
  <Override PartName="/xl/charts/colors4.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ummary" sheetId="1" state="visible" r:id="rId3"/>
    <sheet name="AACA Raw by Category" sheetId="2" state="visible" r:id="rId4"/>
    <sheet name="AACA Marque Summary" sheetId="3" state="visible" r:id="rId5"/>
    <sheet name="VCCA Raw Sections" sheetId="4" state="visible" r:id="rId6"/>
    <sheet name="Marque vs VCCA Comparison" sheetId="5" state="visible" r:id="rId7"/>
    <sheet name="Other Clubs within AACA" sheetId="6" state="visible" r:id="rId8"/>
    <sheet name="Notes &amp; Methodology" sheetId="7" state="visible" r:id="rId9"/>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<sst xmlns="http://schemas.openxmlformats.org/spreadsheetml/2006/main" count="739" uniqueCount="492">
  <si>
    <t xml:space="preserve">AACA vs. VCCA Forum Traffic — Consolidated Report</t>
  </si>
  <si>
    <t xml:space="preserve">GA4 Pages &amp; Screens report · Jan 1 – Jul 30, 2026 (211 days)</t>
  </si>
  <si>
    <t xml:space="preserve">Headline totals</t>
  </si>
  <si>
    <t xml:space="preserve">Metric</t>
  </si>
  <si>
    <t xml:space="preserve">AACA (forums.aaca.org)</t>
  </si>
  <si>
    <t xml:space="preserve">VCCA (forum)</t>
  </si>
  <si>
    <t xml:space="preserve">AACA multiple</t>
  </si>
  <si>
    <t xml:space="preserve">Total pageviews</t>
  </si>
  <si>
    <t xml:space="preserve">Views per day (over 211-day period)</t>
  </si>
  <si>
    <t xml:space="preserve">Total events</t>
  </si>
  <si>
    <t xml:space="preserve">Distinct pages tracked (export-capped at 100,000 each)</t>
  </si>
  <si>
    <t xml:space="preserve">Key comparison: VCCA's whole forum vs. AACA's Buick section</t>
  </si>
  <si>
    <t xml:space="preserve">VCCA has no Buick forum (it's a Chevrolet club) — this sizes VCCA's current forum against just the Buick corner of AACA's multi-marque board.</t>
  </si>
  <si>
    <t xml:space="preserve">Comparison</t>
  </si>
  <si>
    <t xml:space="preserve">Category pages only</t>
  </si>
  <si>
    <t xml:space="preserve">Category + topic pages</t>
  </si>
  <si>
    <t xml:space="preserve">AACA — Buick forum</t>
  </si>
  <si>
    <t xml:space="preserve">VCCA — current forum</t>
  </si>
  <si>
    <t xml:space="preserve">Ratio (AACA Buick ÷ VCCA total forum)</t>
  </si>
  <si>
    <t xml:space="preserve">Same-marque comparison: AACA's Chevrolet/GMC section vs. VCCA</t>
  </si>
  <si>
    <t xml:space="preserve">The apples-to-apples check: how does a generalist club's Chevrolet corner compare to a dedicated Chevrolet club's current forum?</t>
  </si>
  <si>
    <t xml:space="preserve">AACA — Chevrolet/GMC forum</t>
  </si>
  <si>
    <t xml:space="preserve">Ratio (AACA Chevy ÷ VCCA total forum)</t>
  </si>
  <si>
    <t xml:space="preserve">Note: AACA's own Chevrolet/GMC sub-forums are tiny (Chevy isn't AACA's focus) — VCCA's dedicated forum draws far more Chevrolet-specific traffic than AACA's Chevy corner does, the mirror image of the Buick result. See 'Marque vs VCCA Comparison' tab for every marque.</t>
  </si>
  <si>
    <t xml:space="preserve">AACA forum category pages — raw GA4 data, aggregated across pagination (/page/N/ collapsed into base category)</t>
  </si>
  <si>
    <t xml:space="preserve">Forum path</t>
  </si>
  <si>
    <t xml:space="preserve">Category name</t>
  </si>
  <si>
    <t xml:space="preserve">Marque / bucket</t>
  </si>
  <si>
    <t xml:space="preserve">Views</t>
  </si>
  <si>
    <t xml:space="preserve">Users (per-page, not unique)</t>
  </si>
  <si>
    <t xml:space="preserve">Events</t>
  </si>
  <si>
    <t xml:space="preserve">/forum/64-general-discussion/</t>
  </si>
  <si>
    <t xml:space="preserve">General Discussion</t>
  </si>
  <si>
    <t xml:space="preserve">General/Multi-Marque</t>
  </si>
  <si>
    <t xml:space="preserve">/forum/161-not-mine-automobiles-for-sale/</t>
  </si>
  <si>
    <t xml:space="preserve">Not Mine Automobiles For Sale</t>
  </si>
  <si>
    <t xml:space="preserve">/forum/14-automobiles-and-parts-buysell/</t>
  </si>
  <si>
    <t xml:space="preserve">Automobiles And Parts Buysell</t>
  </si>
  <si>
    <t xml:space="preserve">/forum/66-what-is-it/</t>
  </si>
  <si>
    <t xml:space="preserve">What Is It</t>
  </si>
  <si>
    <t xml:space="preserve">/forum/15-technical/</t>
  </si>
  <si>
    <t xml:space="preserve">Technical</t>
  </si>
  <si>
    <t xml:space="preserve">/forum/86-our-cars-restoration-projects/</t>
  </si>
  <si>
    <t xml:space="preserve">Our Cars Restoration Projects</t>
  </si>
  <si>
    <t xml:space="preserve">/forum/73-buick-riviera/</t>
  </si>
  <si>
    <t xml:space="preserve">Buick Riviera</t>
  </si>
  <si>
    <t xml:space="preserve">Buick</t>
  </si>
  <si>
    <t xml:space="preserve">/forum/60-buick-pre-war/</t>
  </si>
  <si>
    <t xml:space="preserve">Buick Pre War</t>
  </si>
  <si>
    <t xml:space="preserve">/forum/12-buick-buysell/</t>
  </si>
  <si>
    <t xml:space="preserve">Buick Buysell</t>
  </si>
  <si>
    <t xml:space="preserve">/forum/2-buick/</t>
  </si>
  <si>
    <t xml:space="preserve">/forum/57-buick-post-war/</t>
  </si>
  <si>
    <t xml:space="preserve">Buick Post War</t>
  </si>
  <si>
    <t xml:space="preserve">/forum/145-parts-for-sale/</t>
  </si>
  <si>
    <t xml:space="preserve">Parts For Sale</t>
  </si>
  <si>
    <t xml:space="preserve">/forum/107-period-photos-pre-wwii/</t>
  </si>
  <si>
    <t xml:space="preserve">Period Photos Pre Wwii</t>
  </si>
  <si>
    <t xml:space="preserve">/forum/21-studebaker-erskine-rockne/</t>
  </si>
  <si>
    <t xml:space="preserve">Studebaker Erskine Rockne</t>
  </si>
  <si>
    <t xml:space="preserve">Studebaker</t>
  </si>
  <si>
    <t xml:space="preserve">/forum/58-me-and-my-buick/</t>
  </si>
  <si>
    <t xml:space="preserve">Me And My Buick</t>
  </si>
  <si>
    <t xml:space="preserve">/forum/182-buy-and-sell/</t>
  </si>
  <si>
    <t xml:space="preserve">Buy And Sell</t>
  </si>
  <si>
    <t xml:space="preserve">/forum/38-dodge-dodge-brothers/</t>
  </si>
  <si>
    <t xml:space="preserve">Dodge Dodge Brothers</t>
  </si>
  <si>
    <t xml:space="preserve">Dodge</t>
  </si>
  <si>
    <t xml:space="preserve">/forum/24-hcca-general-discussion/</t>
  </si>
  <si>
    <t xml:space="preserve">Hcca General Discussion</t>
  </si>
  <si>
    <t xml:space="preserve">Club/Administrative</t>
  </si>
  <si>
    <t xml:space="preserve">/forum/90-chrysler-automobiles-and-parts-buysell/</t>
  </si>
  <si>
    <t xml:space="preserve">Chrysler Automobiles And Parts Buysell</t>
  </si>
  <si>
    <t xml:space="preserve">Chrysler</t>
  </si>
  <si>
    <t xml:space="preserve">/forum/149-parts-wanted/</t>
  </si>
  <si>
    <t xml:space="preserve">Parts Wanted</t>
  </si>
  <si>
    <t xml:space="preserve">/forum/11-buick-reatta/</t>
  </si>
  <si>
    <t xml:space="preserve">Buick Reatta</t>
  </si>
  <si>
    <t xml:space="preserve">/forum/221-the-unrestored-car-appreciation-forum/</t>
  </si>
  <si>
    <t xml:space="preserve">The Unrestored Car Appreciation Forum</t>
  </si>
  <si>
    <t xml:space="preserve">/forum/154-buick-photos-and-videos/</t>
  </si>
  <si>
    <t xml:space="preserve">Buick Photos And Videos</t>
  </si>
  <si>
    <t xml:space="preserve">/forum/108-photo-and-videos/</t>
  </si>
  <si>
    <t xml:space="preserve">Photo And Videos</t>
  </si>
  <si>
    <t xml:space="preserve">/forum/10-buick-general/</t>
  </si>
  <si>
    <t xml:space="preserve">Buick General</t>
  </si>
  <si>
    <t xml:space="preserve">/forum/105-aaca-shows-and-tours/</t>
  </si>
  <si>
    <t xml:space="preserve">Aaca Shows And Tours</t>
  </si>
  <si>
    <t xml:space="preserve">/forum/171-antique-automobile-discussion/</t>
  </si>
  <si>
    <t xml:space="preserve">Antique Automobile Discussion</t>
  </si>
  <si>
    <t xml:space="preserve">/forum/194-automobile-humor-and-interest/</t>
  </si>
  <si>
    <t xml:space="preserve">Automobile Humor And Interest</t>
  </si>
  <si>
    <t xml:space="preserve">/forum/210-buick-buysell-not-mine/</t>
  </si>
  <si>
    <t xml:space="preserve">Buick Buysell Not Mine</t>
  </si>
  <si>
    <t xml:space="preserve">/forum/245-auburn-cord-duesenberg-buysell/</t>
  </si>
  <si>
    <t xml:space="preserve">Auburn Cord Duesenberg Buysell</t>
  </si>
  <si>
    <t xml:space="preserve">Auburn-Cord-Duesenberg</t>
  </si>
  <si>
    <t xml:space="preserve">/forum/85-memorabilia-toys-art-signs-clothing-and-printed-material/</t>
  </si>
  <si>
    <t xml:space="preserve">Memorabilia Toys Art Signs Clothing And Printed Material</t>
  </si>
  <si>
    <t xml:space="preserve">/forum/246-auburn-cord-duesenberg-club-acd/</t>
  </si>
  <si>
    <t xml:space="preserve">Auburn Cord Duesenberg Club Acd</t>
  </si>
  <si>
    <t xml:space="preserve">/forum/59-franklin/</t>
  </si>
  <si>
    <t xml:space="preserve">Franklin</t>
  </si>
  <si>
    <t xml:space="preserve">/forum/18-ccca-general/</t>
  </si>
  <si>
    <t xml:space="preserve">Ccca General</t>
  </si>
  <si>
    <t xml:space="preserve">/forum/30-packard-buysell/</t>
  </si>
  <si>
    <t xml:space="preserve">Packard Buysell</t>
  </si>
  <si>
    <t xml:space="preserve">Packard</t>
  </si>
  <si>
    <t xml:space="preserve">/forum/114-garages-trailers-and-towing/</t>
  </si>
  <si>
    <t xml:space="preserve">Garages Trailers And Towing</t>
  </si>
  <si>
    <t xml:space="preserve">/forum/29-packard/</t>
  </si>
  <si>
    <t xml:space="preserve">/forum/185-general-motors-automobiles-and-parts-buysell/</t>
  </si>
  <si>
    <t xml:space="preserve">General Motors Automobiles And Parts Buysell</t>
  </si>
  <si>
    <t xml:space="preserve">General Motors (multi-brand)</t>
  </si>
  <si>
    <t xml:space="preserve">/forum/184-ford-automobiles-and-parts-buysell/</t>
  </si>
  <si>
    <t xml:space="preserve">Ford Automobiles And Parts Buysell</t>
  </si>
  <si>
    <t xml:space="preserve">Ford</t>
  </si>
  <si>
    <t xml:space="preserve">/forum/40-chrysler-products-general/</t>
  </si>
  <si>
    <t xml:space="preserve">Chrysler Products General</t>
  </si>
  <si>
    <t xml:space="preserve">/forum/39-chryslers-tc-by-maserati/</t>
  </si>
  <si>
    <t xml:space="preserve">Chryslers Tc By Maserati</t>
  </si>
  <si>
    <t xml:space="preserve">/forum/150-locomobile/</t>
  </si>
  <si>
    <t xml:space="preserve">Locomobile</t>
  </si>
  <si>
    <t xml:space="preserve">Other/Small Marques</t>
  </si>
  <si>
    <t xml:space="preserve">/forum/227-scale-automobiles-models/</t>
  </si>
  <si>
    <t xml:space="preserve">Scale Automobiles Models</t>
  </si>
  <si>
    <t xml:space="preserve">/forum/225-in-memoriam/</t>
  </si>
  <si>
    <t xml:space="preserve">In Memoriam</t>
  </si>
  <si>
    <t xml:space="preserve">/forum/253-cord/</t>
  </si>
  <si>
    <t xml:space="preserve">Cord</t>
  </si>
  <si>
    <t xml:space="preserve">/forum/23-lincoln-zephyr/</t>
  </si>
  <si>
    <t xml:space="preserve">Lincoln Zephyr</t>
  </si>
  <si>
    <t xml:space="preserve">Lincoln</t>
  </si>
  <si>
    <t xml:space="preserve">/forum/46-cadillac-lasalle/</t>
  </si>
  <si>
    <t xml:space="preserve">Cadillac Lasalle</t>
  </si>
  <si>
    <t xml:space="preserve">Cadillac/LaSalle</t>
  </si>
  <si>
    <t xml:space="preserve">/forum/51-acd-general-discussion/</t>
  </si>
  <si>
    <t xml:space="preserve">Acd General Discussion</t>
  </si>
  <si>
    <t xml:space="preserve">/forum/232-chevrolet-gmc-buysell/</t>
  </si>
  <si>
    <t xml:space="preserve">Chevrolet Gmc Buysell</t>
  </si>
  <si>
    <t xml:space="preserve">Chevrolet/GMC</t>
  </si>
  <si>
    <t xml:space="preserve">/forum/123-national-woodie-club/</t>
  </si>
  <si>
    <t xml:space="preserve">National Woodie Club</t>
  </si>
  <si>
    <t xml:space="preserve">/forum/158-printed-material-memorabilia-toys-art-clothing-etc/</t>
  </si>
  <si>
    <t xml:space="preserve">Printed Material Memorabilia Toys Art Clothing Etc</t>
  </si>
  <si>
    <t xml:space="preserve">/forum/19-ccca-buysell/</t>
  </si>
  <si>
    <t xml:space="preserve">Ccca Buysell</t>
  </si>
  <si>
    <t xml:space="preserve">/forum/49-plymouth/</t>
  </si>
  <si>
    <t xml:space="preserve">Plymouth</t>
  </si>
  <si>
    <t xml:space="preserve">/forum/249-auburn/</t>
  </si>
  <si>
    <t xml:space="preserve">Auburn</t>
  </si>
  <si>
    <t xml:space="preserve">/forum/250-cord-810812/</t>
  </si>
  <si>
    <t xml:space="preserve">Cord 810812</t>
  </si>
  <si>
    <t xml:space="preserve">/forum/147-automobiles-wanted/</t>
  </si>
  <si>
    <t xml:space="preserve">Automobiles Wanted</t>
  </si>
  <si>
    <t xml:space="preserve">/forum/44-pierce-arrow/</t>
  </si>
  <si>
    <t xml:space="preserve">Pierce Arrow</t>
  </si>
  <si>
    <t xml:space="preserve">Pierce-Arrow</t>
  </si>
  <si>
    <t xml:space="preserve">/forum/120-hershey-meet-october-6-9-2026/</t>
  </si>
  <si>
    <t xml:space="preserve">Hershey Meet October 6 9 2026</t>
  </si>
  <si>
    <t xml:space="preserve">/forum/32-oldsmobile-buysell/</t>
  </si>
  <si>
    <t xml:space="preserve">Oldsmobile Buysell</t>
  </si>
  <si>
    <t xml:space="preserve">Oldsmobile</t>
  </si>
  <si>
    <t xml:space="preserve">/forum/16-aaca-class-judging/</t>
  </si>
  <si>
    <t xml:space="preserve">Aaca Class Judging</t>
  </si>
  <si>
    <t xml:space="preserve">/forum/102-hupmobile/</t>
  </si>
  <si>
    <t xml:space="preserve">Hupmobile</t>
  </si>
  <si>
    <t xml:space="preserve">/forum/34-ford-model-t/</t>
  </si>
  <si>
    <t xml:space="preserve">Ford Model T</t>
  </si>
  <si>
    <t xml:space="preserve">/forum/28-automotive-legislation/</t>
  </si>
  <si>
    <t xml:space="preserve">Automotive Legislation</t>
  </si>
  <si>
    <t xml:space="preserve">/forum/47-pontiac-oakland/</t>
  </si>
  <si>
    <t xml:space="preserve">Pontiac Oakland</t>
  </si>
  <si>
    <t xml:space="preserve">Pontiac</t>
  </si>
  <si>
    <t xml:space="preserve">/forum/135-chrysler-products/</t>
  </si>
  <si>
    <t xml:space="preserve">Chrysler Products</t>
  </si>
  <si>
    <t xml:space="preserve">/forum/109-period-photos-post-wwii/</t>
  </si>
  <si>
    <t xml:space="preserve">Period Photos Post Wwii</t>
  </si>
  <si>
    <t xml:space="preserve">/forum/126-brush-automobiles/</t>
  </si>
  <si>
    <t xml:space="preserve">Brush Automobiles</t>
  </si>
  <si>
    <t xml:space="preserve">/forum/43-dodge-trucks/</t>
  </si>
  <si>
    <t xml:space="preserve">Dodge Trucks</t>
  </si>
  <si>
    <t xml:space="preserve">/forum/95-v12-lincolns-only/</t>
  </si>
  <si>
    <t xml:space="preserve">V12 Lincolns Only</t>
  </si>
  <si>
    <t xml:space="preserve">/forum/252-duesenberg/</t>
  </si>
  <si>
    <t xml:space="preserve">Duesenberg</t>
  </si>
  <si>
    <t xml:space="preserve">/forum/226-horseless-carriage-club-of-america-hcca/</t>
  </si>
  <si>
    <t xml:space="preserve">Horseless Carriage Club Of America Hcca</t>
  </si>
  <si>
    <t xml:space="preserve">/forum/87-pontiac-flathead-owners/</t>
  </si>
  <si>
    <t xml:space="preserve">Pontiac Flathead Owners</t>
  </si>
  <si>
    <t xml:space="preserve">/forum/153-junkyards/</t>
  </si>
  <si>
    <t xml:space="preserve">Junkyards</t>
  </si>
  <si>
    <t xml:space="preserve">/forum/222-services-offered/</t>
  </si>
  <si>
    <t xml:space="preserve">Services Offered</t>
  </si>
  <si>
    <t xml:space="preserve">/forum/204-period-photos-race-cars/</t>
  </si>
  <si>
    <t xml:space="preserve">Period Photos Race Cars</t>
  </si>
  <si>
    <t xml:space="preserve">/forum/61-hudson-essex-terraplane/</t>
  </si>
  <si>
    <t xml:space="preserve">Hudson Essex Terraplane</t>
  </si>
  <si>
    <t xml:space="preserve">Hudson</t>
  </si>
  <si>
    <t xml:space="preserve">/forum/122-speedsters/</t>
  </si>
  <si>
    <t xml:space="preserve">Speedsters</t>
  </si>
  <si>
    <t xml:space="preserve">/forum/27-stutz/</t>
  </si>
  <si>
    <t xml:space="preserve">Stutz</t>
  </si>
  <si>
    <t xml:space="preserve">/forum/25-maxwell/</t>
  </si>
  <si>
    <t xml:space="preserve">Maxwell</t>
  </si>
  <si>
    <t xml:space="preserve">/forum/129-buick-meets-tours/</t>
  </si>
  <si>
    <t xml:space="preserve">Buick Meets Tours</t>
  </si>
  <si>
    <t xml:space="preserve">/forum/84-peerless/</t>
  </si>
  <si>
    <t xml:space="preserve">Peerless</t>
  </si>
  <si>
    <t xml:space="preserve">/forum/91-reo/</t>
  </si>
  <si>
    <t xml:space="preserve">Reo</t>
  </si>
  <si>
    <t xml:space="preserve">/forum/178-buick-club-of-america-news/</t>
  </si>
  <si>
    <t xml:space="preserve">Buick Club Of America News</t>
  </si>
  <si>
    <t xml:space="preserve">/forum/52-american-motors-amc-nash-rambler/</t>
  </si>
  <si>
    <t xml:space="preserve">American Motors Amc Nash Rambler</t>
  </si>
  <si>
    <t xml:space="preserve">AMC/Nash/Rambler</t>
  </si>
  <si>
    <t xml:space="preserve">/forum/1-antique-automobile-club-of-america-aaca/</t>
  </si>
  <si>
    <t xml:space="preserve">Antique Automobile Club Of America Aaca</t>
  </si>
  <si>
    <t xml:space="preserve">/forum/308-krit/</t>
  </si>
  <si>
    <t xml:space="preserve">Krit</t>
  </si>
  <si>
    <t xml:space="preserve">/forum/212-rolls-royce-and-bentley/</t>
  </si>
  <si>
    <t xml:space="preserve">Rolls Royce And Bentley</t>
  </si>
  <si>
    <t xml:space="preserve">Rolls-Royce/Bentley</t>
  </si>
  <si>
    <t xml:space="preserve">/forum/41-marmon/</t>
  </si>
  <si>
    <t xml:space="preserve">Marmon</t>
  </si>
  <si>
    <t xml:space="preserve">/forum/155-buick-introduce-yourself/</t>
  </si>
  <si>
    <t xml:space="preserve">Buick Introduce Yourself</t>
  </si>
  <si>
    <t xml:space="preserve">/forum/128-saxon/</t>
  </si>
  <si>
    <t xml:space="preserve">Saxon</t>
  </si>
  <si>
    <t xml:space="preserve">/forum/157-forum-how-to-and-instructions-no-car-questions/</t>
  </si>
  <si>
    <t xml:space="preserve">Forum How To And Instructions No Car Questions</t>
  </si>
  <si>
    <t xml:space="preserve">/forum/198-museums/</t>
  </si>
  <si>
    <t xml:space="preserve">Museums</t>
  </si>
  <si>
    <t xml:space="preserve">/forum/31-oldsmobile-general/</t>
  </si>
  <si>
    <t xml:space="preserve">Oldsmobile General</t>
  </si>
  <si>
    <t xml:space="preserve">/forum/48-desoto/</t>
  </si>
  <si>
    <t xml:space="preserve">Desoto</t>
  </si>
  <si>
    <t xml:space="preserve">DeSoto</t>
  </si>
  <si>
    <t xml:space="preserve">/forum/35-ford-model-a/</t>
  </si>
  <si>
    <t xml:space="preserve">Ford Model A</t>
  </si>
  <si>
    <t xml:space="preserve">/forum/116-international-harvester-ihc/</t>
  </si>
  <si>
    <t xml:space="preserve">International Harvester Ihc</t>
  </si>
  <si>
    <t xml:space="preserve">/forum/67-graham-paige/</t>
  </si>
  <si>
    <t xml:space="preserve">Graham Paige</t>
  </si>
  <si>
    <t xml:space="preserve">/forum/3-oldsmobile/</t>
  </si>
  <si>
    <t xml:space="preserve">/forum/81-kaiser-frazer-darrin-henry-j/</t>
  </si>
  <si>
    <t xml:space="preserve">Kaiser Frazer Darrin Henry J</t>
  </si>
  <si>
    <t xml:space="preserve">Kaiser-Frazer</t>
  </si>
  <si>
    <t xml:space="preserve">/forum/218-old-auto-remains-yard-art/</t>
  </si>
  <si>
    <t xml:space="preserve">Old Auto Remains Yard Art</t>
  </si>
  <si>
    <t xml:space="preserve">/forum/199-moon/</t>
  </si>
  <si>
    <t xml:space="preserve">Moon</t>
  </si>
  <si>
    <t xml:space="preserve">/forum/94-lincoln-buysell/</t>
  </si>
  <si>
    <t xml:space="preserve">Lincoln Buysell</t>
  </si>
  <si>
    <t xml:space="preserve">/forum/63-british-other-mg-triumph-jaguar-etc/</t>
  </si>
  <si>
    <t xml:space="preserve">British Other Mg Triumph Jaguar Etc</t>
  </si>
  <si>
    <t xml:space="preserve">Foreign Makes</t>
  </si>
  <si>
    <t xml:space="preserve">/forum/144-buick-performance-and-modified/</t>
  </si>
  <si>
    <t xml:space="preserve">Buick Performance And Modified</t>
  </si>
  <si>
    <t xml:space="preserve">/forum/69-steam-cars-stanley-white-etc/</t>
  </si>
  <si>
    <t xml:space="preserve">Steam Cars Stanley White Etc</t>
  </si>
  <si>
    <t xml:space="preserve">/forum/117-ford-thunderbird/</t>
  </si>
  <si>
    <t xml:space="preserve">Ford Thunderbird</t>
  </si>
  <si>
    <t xml:space="preserve">/forum/200-pontiacs/</t>
  </si>
  <si>
    <t xml:space="preserve">Pontiacs</t>
  </si>
  <si>
    <t xml:space="preserve">/forum/191-buick-gran-sport-gs/</t>
  </si>
  <si>
    <t xml:space="preserve">Buick Gran Sport Gs</t>
  </si>
  <si>
    <t xml:space="preserve">/forum/120-hershey-meet-oct-7-10-2025/</t>
  </si>
  <si>
    <t xml:space="preserve">Hershey Meet Oct 7 10 2025</t>
  </si>
  <si>
    <t xml:space="preserve">/forum/36-ford-and-mercury-1932-to-1953/</t>
  </si>
  <si>
    <t xml:space="preserve">Ford And Mercury 1932 To 1953</t>
  </si>
  <si>
    <t xml:space="preserve">/forum/228-chevrolet-and-gmc/</t>
  </si>
  <si>
    <t xml:space="preserve">Chevrolet And Gmc</t>
  </si>
  <si>
    <t xml:space="preserve">/forum/134-qa-about-the-forum-software-and-operation-no-car-questions/</t>
  </si>
  <si>
    <t xml:space="preserve">Qa About The Forum Software And Operation No Car Questions</t>
  </si>
  <si>
    <t xml:space="preserve">/forum/141-buick-garages-and-memorabilia/</t>
  </si>
  <si>
    <t xml:space="preserve">Buick Garages And Memorabilia</t>
  </si>
  <si>
    <t xml:space="preserve">/forum/241-ford-1903-1909-model-a-b-c-f-k-n-r-s-sr-and-early-t/</t>
  </si>
  <si>
    <t xml:space="preserve">Ford 1903 1909 Model A B C F K N R S Sr And Early T</t>
  </si>
  <si>
    <t xml:space="preserve">/forum/68-electric-cars-milburn-baker-etc/</t>
  </si>
  <si>
    <t xml:space="preserve">Electric Cars Milburn Baker Etc</t>
  </si>
  <si>
    <t xml:space="preserve">/forum/50-chevrolet-gmc-general/</t>
  </si>
  <si>
    <t xml:space="preserve">Chevrolet Gmc General</t>
  </si>
  <si>
    <t xml:space="preserve">/forum/277-in-memorium/</t>
  </si>
  <si>
    <t xml:space="preserve">In Memorium</t>
  </si>
  <si>
    <t xml:space="preserve">/forum/33-oldsmobile-technical/</t>
  </si>
  <si>
    <t xml:space="preserve">Oldsmobile Technical</t>
  </si>
  <si>
    <t xml:space="preserve">/forum/198-museums-and-collections/</t>
  </si>
  <si>
    <t xml:space="preserve">Museums And Collections</t>
  </si>
  <si>
    <t xml:space="preserve">/forum/37-ford-mercury-edsel-1954-and-newer/</t>
  </si>
  <si>
    <t xml:space="preserve">Ford Mercury Edsel 1954 And Newer</t>
  </si>
  <si>
    <t xml:space="preserve">/forum/240-willys-overland-whippet-willys-knight-stearns-knight-willys-built-international-trucks/</t>
  </si>
  <si>
    <t xml:space="preserve">Willys Overland Whippet Willys Knight Stearns Knight Willys Built International Trucks</t>
  </si>
  <si>
    <t xml:space="preserve">Willys</t>
  </si>
  <si>
    <t xml:space="preserve">/forum/251-cord-l-29/</t>
  </si>
  <si>
    <t xml:space="preserve">Cord L 29</t>
  </si>
  <si>
    <t xml:space="preserve">/forum/20-ccca-tech-questions/</t>
  </si>
  <si>
    <t xml:space="preserve">Ccca Tech Questions</t>
  </si>
  <si>
    <t xml:space="preserve">/forum/133-moderators-administrators-forum/</t>
  </si>
  <si>
    <t xml:space="preserve">Moderators Administrators Forum</t>
  </si>
  <si>
    <t xml:space="preserve">/forum/276-2nd-generation-and-replicas/</t>
  </si>
  <si>
    <t xml:space="preserve">2Nd Generation And Replicas</t>
  </si>
  <si>
    <t xml:space="preserve">/forum/220-automotive-architecture/</t>
  </si>
  <si>
    <t xml:space="preserve">Automotive Architecture</t>
  </si>
  <si>
    <t xml:space="preserve">/forum/311-ford-model-a-buysell/</t>
  </si>
  <si>
    <t xml:space="preserve">Ford Model A Buysell</t>
  </si>
  <si>
    <t xml:space="preserve">/forum/42-chrysler-desoto-airflow/</t>
  </si>
  <si>
    <t xml:space="preserve">Chrysler Desoto Airflow</t>
  </si>
  <si>
    <t xml:space="preserve">/forum/71-chevrolet-gmc-trucks/</t>
  </si>
  <si>
    <t xml:space="preserve">Chevrolet Gmc Trucks</t>
  </si>
  <si>
    <t xml:space="preserve">/forum/115-continental-motors/</t>
  </si>
  <si>
    <t xml:space="preserve">Continental Motors</t>
  </si>
  <si>
    <t xml:space="preserve">/forum/142-swap-meets/</t>
  </si>
  <si>
    <t xml:space="preserve">Swap Meets</t>
  </si>
  <si>
    <t xml:space="preserve">/forum/193-ford-mustang/</t>
  </si>
  <si>
    <t xml:space="preserve">Ford Mustang</t>
  </si>
  <si>
    <t xml:space="preserve">/forum/307-hood-ornaments-mascots-and-motometers/</t>
  </si>
  <si>
    <t xml:space="preserve">Hood Ornaments Mascots And Motometers</t>
  </si>
  <si>
    <t xml:space="preserve">/forum/196-1931-1939-lincoln-model-k-only/</t>
  </si>
  <si>
    <t xml:space="preserve">1931 1939 Lincoln Model K Only</t>
  </si>
  <si>
    <t xml:space="preserve">/forum/97-oldsmobile-1897-1985/</t>
  </si>
  <si>
    <t xml:space="preserve">Oldsmobile 1897 1985</t>
  </si>
  <si>
    <t xml:space="preserve">/forum/17-commercial-ambulances-police-cars-firetrucks-etc/</t>
  </si>
  <si>
    <t xml:space="preserve">Commercial Ambulances Police Cars Firetrucks Etc</t>
  </si>
  <si>
    <t xml:space="preserve">/forum/99-motorcycles-all/</t>
  </si>
  <si>
    <t xml:space="preserve">Motorcycles All</t>
  </si>
  <si>
    <t xml:space="preserve">/forum/54-chandler-cleveland/</t>
  </si>
  <si>
    <t xml:space="preserve">Chandler Cleveland</t>
  </si>
  <si>
    <t xml:space="preserve">/forum/190-chrysler-desoto-airstream/</t>
  </si>
  <si>
    <t xml:space="preserve">Chrysler Desoto Airstream</t>
  </si>
  <si>
    <t xml:space="preserve">/forum/62-chalmers/</t>
  </si>
  <si>
    <t xml:space="preserve">Chalmers</t>
  </si>
  <si>
    <t xml:space="preserve">/forum/5-domestic-makes-models/</t>
  </si>
  <si>
    <t xml:space="preserve">Domestic Makes Models</t>
  </si>
  <si>
    <t xml:space="preserve">/forum/110-opel/</t>
  </si>
  <si>
    <t xml:space="preserve">Opel</t>
  </si>
  <si>
    <t xml:space="preserve">/forum/200-pontiac/</t>
  </si>
  <si>
    <t xml:space="preserve">/forum/127-aaca-library-and-research-center/</t>
  </si>
  <si>
    <t xml:space="preserve">Aaca Library And Research Center</t>
  </si>
  <si>
    <t xml:space="preserve">/forum/22-aaca-editors-webmasters/</t>
  </si>
  <si>
    <t xml:space="preserve">Aaca Editors Webmasters</t>
  </si>
  <si>
    <t xml:space="preserve">/forum/101-metz/</t>
  </si>
  <si>
    <t xml:space="preserve">Metz</t>
  </si>
  <si>
    <t xml:space="preserve">/forum/74-mercer/</t>
  </si>
  <si>
    <t xml:space="preserve">Mercer</t>
  </si>
  <si>
    <t xml:space="preserve">/forum/136-ford-products/</t>
  </si>
  <si>
    <t xml:space="preserve">Ford Products</t>
  </si>
  <si>
    <t xml:space="preserve">/forum/35-ford-model-a-general/</t>
  </si>
  <si>
    <t xml:space="preserve">Ford Model A General</t>
  </si>
  <si>
    <t xml:space="preserve">/forum/215-imperial/</t>
  </si>
  <si>
    <t xml:space="preserve">Imperial</t>
  </si>
  <si>
    <t xml:space="preserve">/forum/248-acd-events/</t>
  </si>
  <si>
    <t xml:space="preserve">Acd Events</t>
  </si>
  <si>
    <t xml:space="preserve">/forum/77-italian-ferrari-fiat-etc/</t>
  </si>
  <si>
    <t xml:space="preserve">Italian Ferrari Fiat Etc</t>
  </si>
  <si>
    <t xml:space="preserve">/forum/55-durant/</t>
  </si>
  <si>
    <t xml:space="preserve">Durant</t>
  </si>
  <si>
    <t xml:space="preserve">/forum/160-the-society-of-automotive-historians/</t>
  </si>
  <si>
    <t xml:space="preserve">The Society Of Automotive Historians</t>
  </si>
  <si>
    <t xml:space="preserve">/forum/197-american-underslung/</t>
  </si>
  <si>
    <t xml:space="preserve">American Underslung</t>
  </si>
  <si>
    <t xml:space="preserve">/forum/303-the-jim-brockman-collection/</t>
  </si>
  <si>
    <t xml:space="preserve">The Jim Brockman Collection</t>
  </si>
  <si>
    <t xml:space="preserve">/forum/76-german-automobiles/</t>
  </si>
  <si>
    <t xml:space="preserve">German Automobiles</t>
  </si>
  <si>
    <t xml:space="preserve">/forum/309-ford-model-a-restorers-club-marc/</t>
  </si>
  <si>
    <t xml:space="preserve">Ford Model A Restorers Club Marc</t>
  </si>
  <si>
    <t xml:space="preserve">/forum/78-french-peugeot-renault-citroen-etc/</t>
  </si>
  <si>
    <t xml:space="preserve">French Peugeot Renault Citroen Etc</t>
  </si>
  <si>
    <t xml:space="preserve">/forum/72-crosley-cushman-king-midget-whizzer/</t>
  </si>
  <si>
    <t xml:space="preserve">Crosley Cushman King Midget Whizzer</t>
  </si>
  <si>
    <t xml:space="preserve">/forum/236-chevrolet-gmc-technical/</t>
  </si>
  <si>
    <t xml:space="preserve">Chevrolet Gmc Technical</t>
  </si>
  <si>
    <t xml:space="preserve">/forum/211-haynes-apperson/</t>
  </si>
  <si>
    <t xml:space="preserve">Haynes Apperson</t>
  </si>
  <si>
    <t xml:space="preserve">/forum/98-factory-built-replicas/</t>
  </si>
  <si>
    <t xml:space="preserve">Factory Built Replicas</t>
  </si>
  <si>
    <t xml:space="preserve">/forum/205-jordan/</t>
  </si>
  <si>
    <t xml:space="preserve">Jordan</t>
  </si>
  <si>
    <t xml:space="preserve">/forum/207-air-cooled-all/</t>
  </si>
  <si>
    <t xml:space="preserve">Air Cooled All</t>
  </si>
  <si>
    <t xml:space="preserve">/forum/79-japanese-datsun-toyota-mazda-etc/</t>
  </si>
  <si>
    <t xml:space="preserve">Japanese Datsun Toyota Mazda Etc</t>
  </si>
  <si>
    <t xml:space="preserve">/forum/195-austin-and-bantam/</t>
  </si>
  <si>
    <t xml:space="preserve">Austin And Bantam</t>
  </si>
  <si>
    <t xml:space="preserve">/forum/203-gto/</t>
  </si>
  <si>
    <t xml:space="preserve">Gto</t>
  </si>
  <si>
    <t xml:space="preserve">/forum/130-premier/</t>
  </si>
  <si>
    <t xml:space="preserve">Premier</t>
  </si>
  <si>
    <t xml:space="preserve">/forum/88-micro-and-mini-cars/</t>
  </si>
  <si>
    <t xml:space="preserve">Micro And Mini Cars</t>
  </si>
  <si>
    <t xml:space="preserve">/forum/140-knight-engines/</t>
  </si>
  <si>
    <t xml:space="preserve">Knight Engines</t>
  </si>
  <si>
    <t xml:space="preserve">/forum/310-ford-model-a-technical/</t>
  </si>
  <si>
    <t xml:space="preserve">Ford Model A Technical</t>
  </si>
  <si>
    <t xml:space="preserve">/forum/103-mitchell/</t>
  </si>
  <si>
    <t xml:space="preserve">Mitchell</t>
  </si>
  <si>
    <t xml:space="preserve">/forum/104-allant%C3%A9/</t>
  </si>
  <si>
    <t xml:space="preserve">Allant%C3%A9</t>
  </si>
  <si>
    <t xml:space="preserve">/forum/234-vintage-chevrolet-club-of-america/</t>
  </si>
  <si>
    <t xml:space="preserve">Vintage Chevrolet Club Of America</t>
  </si>
  <si>
    <t xml:space="preserve">/forum/4-classic-car-club-of-america-ccca/</t>
  </si>
  <si>
    <t xml:space="preserve">Classic Car Club Of America Ccca</t>
  </si>
  <si>
    <t xml:space="preserve">/forum/238-chevrolet-corvair/</t>
  </si>
  <si>
    <t xml:space="preserve">Chevrolet Corvair</t>
  </si>
  <si>
    <t xml:space="preserve">/forum/89-swedish-saab-volvo/</t>
  </si>
  <si>
    <t xml:space="preserve">Swedish Saab Volvo</t>
  </si>
  <si>
    <t xml:space="preserve">/forum/202-firebird-and-trans-am/</t>
  </si>
  <si>
    <t xml:space="preserve">Firebird And Trans Am</t>
  </si>
  <si>
    <t xml:space="preserve">/forum/186-forum-support-and-administration/</t>
  </si>
  <si>
    <t xml:space="preserve">Forum Support And Administration</t>
  </si>
  <si>
    <t xml:space="preserve">/forum/206-volkswagen/</t>
  </si>
  <si>
    <t xml:space="preserve">Volkswagen</t>
  </si>
  <si>
    <t xml:space="preserve">/forum/237-chevrolet-gmc-technical-pre-war/</t>
  </si>
  <si>
    <t xml:space="preserve">Chevrolet Gmc Technical Pre War</t>
  </si>
  <si>
    <t xml:space="preserve">/forum/216-chrysler-club-news/</t>
  </si>
  <si>
    <t xml:space="preserve">Chrysler Club News</t>
  </si>
  <si>
    <t xml:space="preserve">/forum/152-spanish-hispano-suiza-seat-pegaso-etc/</t>
  </si>
  <si>
    <t xml:space="preserve">Spanish Hispano Suiza Seat Pegaso Etc</t>
  </si>
  <si>
    <t xml:space="preserve">/forum/6-international-makes-models/</t>
  </si>
  <si>
    <t xml:space="preserve">International Makes Models</t>
  </si>
  <si>
    <t xml:space="preserve">/forum/231-chevrolet-gmc-technical-post-war/</t>
  </si>
  <si>
    <t xml:space="preserve">Chevrolet Gmc Technical Post War</t>
  </si>
  <si>
    <t xml:space="preserve">/forum/217-chrysler-products-events/</t>
  </si>
  <si>
    <t xml:space="preserve">Chrysler Products Events</t>
  </si>
  <si>
    <t xml:space="preserve">/forum/306-introduce-yourself-required-for-new-members/</t>
  </si>
  <si>
    <t xml:space="preserve">Introduce Yourself Required For New Members</t>
  </si>
  <si>
    <t xml:space="preserve">/forum/9-other-vehicle-categories/</t>
  </si>
  <si>
    <t xml:space="preserve">Other Vehicle Categories</t>
  </si>
  <si>
    <t xml:space="preserve">/forum/137-general-motors-products/</t>
  </si>
  <si>
    <t xml:space="preserve">General Motors Products</t>
  </si>
  <si>
    <t xml:space="preserve">/forum/96-reatta-buysell/</t>
  </si>
  <si>
    <t xml:space="preserve">Reatta Buysell</t>
  </si>
  <si>
    <t xml:space="preserve">/forum/307-hood-ornaments-mascots-and-motor-meters/</t>
  </si>
  <si>
    <t xml:space="preserve">Hood Ornaments Mascots And Motor Meters</t>
  </si>
  <si>
    <t xml:space="preserve">Unclassified</t>
  </si>
  <si>
    <t xml:space="preserve">/forum/208-water-cooled-all/</t>
  </si>
  <si>
    <t xml:space="preserve">Water Cooled All</t>
  </si>
  <si>
    <t xml:space="preserve">/forum/213-chrysler-300/</t>
  </si>
  <si>
    <t xml:space="preserve">Chrysler 300</t>
  </si>
  <si>
    <t xml:space="preserve">/forum/239-hershey/</t>
  </si>
  <si>
    <t xml:space="preserve">Hershey</t>
  </si>
  <si>
    <t xml:space="preserve">/forum/309-model-a-ford-restorers-club/</t>
  </si>
  <si>
    <t xml:space="preserve">Model A Ford Restorers Club</t>
  </si>
  <si>
    <t xml:space="preserve">/forum/45-acd-general-discussion/</t>
  </si>
  <si>
    <t xml:space="preserve">AACA traffic rolled up by marque / bucket</t>
  </si>
  <si>
    <t xml:space="preserve">Views/Users/Events computed with SUMIF against 'AACA Raw by Category' — category-index-page traffic only (excludes individual topic-page views, so all marques are undercounted by the same method and remain comparable to each other).</t>
  </si>
  <si>
    <t xml:space="preserve">Users (summed)</t>
  </si>
  <si>
    <t xml:space="preserve"># of sub-forums</t>
  </si>
  <si>
    <t xml:space="preserve">% of AACA forum-category traffic</t>
  </si>
  <si>
    <t xml:space="preserve">VCCA traffic by section — raw GA4 data</t>
  </si>
  <si>
    <t xml:space="preserve">Forum total (ref)</t>
  </si>
  <si>
    <t xml:space="preserve">Section</t>
  </si>
  <si>
    <t xml:space="preserve">Group</t>
  </si>
  <si>
    <t xml:space="preserve">Pages</t>
  </si>
  <si>
    <t xml:space="preserve">New "community" forum</t>
  </si>
  <si>
    <t xml:space="preserve">Forum</t>
  </si>
  <si>
    <t xml:space="preserve">Participant / profile pages</t>
  </si>
  <si>
    <t xml:space="preserve">Discussion-forums landing page</t>
  </si>
  <si>
    <t xml:space="preserve">Forum total</t>
  </si>
  <si>
    <t xml:space="preserve">Every AACA marque, compared to VCCA's total forum traffic</t>
  </si>
  <si>
    <t xml:space="preserve">AACA views = category-index-page views for that marque's sub-forums (from 'AACA Marque Summary'). VCCA = its entire forum system total (all forum views, same period). Ratio &gt; 1 means that AACA marque section alone outdraws all of VCCA's forums combined.</t>
  </si>
  <si>
    <t xml:space="preserve">AACA marque / bucket</t>
  </si>
  <si>
    <t xml:space="preserve">AACA views (category pages)</t>
  </si>
  <si>
    <t xml:space="preserve">VCCA total forum views</t>
  </si>
  <si>
    <t xml:space="preserve">Ratio (AACA ÷ VCCA forum)</t>
  </si>
  <si>
    <t xml:space="preserve">Highlighted rows = Buick (the marque asked about first) and Chevrolet/GMC (VCCA's own marque, for the apples-to-apples check).</t>
  </si>
  <si>
    <t xml:space="preserve">Other car clubs that host dedicated sub-forums inside AACA's board</t>
  </si>
  <si>
    <t xml:space="preserve">AACA's forum isn't just organized by marque — it also hosts several affiliated clubs' own discussion spaces (CCCA, the ACD Club, HCCA). VCCA's own current forum and AACA's Buick forum are included below as reference rows so all five can be compared directly on the same footing.</t>
  </si>
  <si>
    <t xml:space="preserve">Club / marque forum</t>
  </si>
  <si>
    <t xml:space="preserve">Ratio</t>
  </si>
  <si>
    <t xml:space="preserve">CCCA (Classic Car Club of America)</t>
  </si>
  <si>
    <t xml:space="preserve">ACD Club (Auburn-Cord-Duesenberg)</t>
  </si>
  <si>
    <t xml:space="preserve">HCCA (Horseless Carriage Club of America)</t>
  </si>
  <si>
    <t xml:space="preserve">VCCA (current forum)</t>
  </si>
  <si>
    <t xml:space="preserve">Buick (AACA forum, category pages)</t>
  </si>
  <si>
    <t xml:space="preserve">Highlighted rows = reference points (VCCA's own current forum, and AACA's Buick forum), not AACA-hosted affiliate clubs.</t>
  </si>
  <si>
    <t xml:space="preserve">Notes &amp; methodology</t>
  </si>
  <si>
    <t xml:space="preserve">Source data</t>
  </si>
  <si>
    <t xml:space="preserve">GA4 'Pages and screens: Page path and screen class' export, Jan 1 – Jul 30, 2026 (211 days), for forums.aaca.org (AACA) and the Vintage Chevrolet Club of America website (VCCA).</t>
  </si>
  <si>
    <t xml:space="preserve">100,000-row export cap</t>
  </si>
  <si>
    <t xml:space="preserve">Both source CSVs are capped at exactly 100,000 rows. VCCA's tail runs down to 1-view pages (79,260 of 100,000 rows have just 1 view) — its page list is essentially complete. AACA's tail stops at 2 views with zero 1-view rows, meaning AACA almost certainly has additional low-traffic pages beyond the cutoff. This undercounts AACA's page count but has minimal effect on total views.</t>
  </si>
  <si>
    <t xml:space="preserve">'Users' figures are not unique visitors</t>
  </si>
  <si>
    <t xml:space="preserve">GA4's per-page 'Active users' cannot be summed across pages — a visitor who reads 5 pages is counted once per page. All 'users (summed)' figures in this workbook represent page-visit reach, not deduplicated people. A true unique-visitor total requires a separate GA4 Users report, not included here.</t>
  </si>
  <si>
    <t xml:space="preserve">AACA marque classification</t>
  </si>
  <si>
    <t xml:space="preserve">197 AACA forum categories (pagination collapsed) were manually assigned to a marque or bucket based on their name/slug — see 'AACA Raw by Category' for the full mapping. Buckets: 'General/Multi-Marque' (cross-marque forums like General Discussion, Technical, For Sale), 'Club/Administrative' (moderator/library/memorial/event-logistics forums), 'General Motors (multi-brand)' (GM-wide, not brand-specific), 'Other/Small Marques' (low-volume defunct makes), 'Foreign Makes' (non-US marques). This is a judgment call, not a database field — reasonable people could split a few categories differently (e.g. DeSoto is sometimes bundled with Chrysler).</t>
  </si>
  <si>
    <t xml:space="preserve">Marque totals use category pages only</t>
  </si>
  <si>
    <t xml:space="preserve">To keep every marque on the same footing, the marque comparison (sheet 'Marque vs VCCA Comparison') counts only forum-category index-page views, not the individual topic pages inside each forum. This understates every marque's true traffic by a large, roughly consistent margin (topic pages carry most of AACA's total volume — see Summary sheet), but keeps the cross-marque ranking apples-to-apples.</t>
  </si>
  <si>
    <t xml:space="preserve">Buick / Chevrolet topic-inclusive numbers are an approximation</t>
  </si>
  <si>
    <t xml:space="preserve">The Summary sheet's 'category + topic pages' columns add AACA topic pages whose URL slug contains the marque name ('buick', or 'chevrolet'/'chevy' as whole words). This is a solid proxy but will miss Buick/Chevy topics that don't say the marque name in the title, and could rarely catch a stray unrelated topic that mentions the word in passing. Word-boundary matching was used for Chevrolet/Chevy to reduce false positives; simple substring matching was used for Buick (lower collision risk as a word).</t>
  </si>
  <si>
    <t xml:space="preserve">'Other Clubs within AACA' sheet</t>
  </si>
  <si>
    <t xml:space="preserve">AACA's forum hosts sub-forums for several affiliated single-marque/interest clubs (CCCA, the ACD Club, HCCA) plus a small news sub-forum about VCCA itself. These were identified by forum name and totaled as club-level buckets, same category-page-only methodology as the marque comparison.</t>
  </si>
</sst>
</file>

<file path=xl/styles.xml><?xml version="1.0" encoding="utf-8"?>
<styleSheet xmlns="http://schemas.openxmlformats.org/spreadsheetml/2006/main">
  <numFmts count="6">
    <numFmt numFmtId="164" formatCode="General"/>
    <numFmt numFmtId="165" formatCode="#,##0"/>
    <numFmt numFmtId="166" formatCode="0.0\x"/>
    <numFmt numFmtId="167" formatCode="0.00\x"/>
    <numFmt numFmtId="168" formatCode="0.0%"/>
    <numFmt numFmtId="169" formatCode="0.000\x"/>
  </numFmts>
  <fonts count="13">
    <font>
      <sz val="11"/>
      <color theme="1"/>
      <name val="Calibri"/>
      <family val="2"/>
      <charset val="1"/>
    </font>
    <font>
      <sz val="10"/>
      <name val="Arial"/>
      <family val="0"/>
    </font>
    <font>
      <sz val="10"/>
      <name val="Arial"/>
      <family val="0"/>
    </font>
    <font>
      <sz val="10"/>
      <name val="Arial"/>
      <family val="0"/>
    </font>
    <font>
      <b val="true"/>
      <sz val="16"/>
      <color rgb="FF0B0B0B"/>
      <name val="Arial"/>
      <family val="0"/>
      <charset val="1"/>
    </font>
    <font>
      <i val="true"/>
      <sz val="10"/>
      <color rgb="FF52514E"/>
      <name val="Arial"/>
      <family val="0"/>
      <charset val="1"/>
    </font>
    <font>
      <b val="true"/>
      <sz val="12"/>
      <color rgb="FF0B0B0B"/>
      <name val="Arial"/>
      <family val="0"/>
      <charset val="1"/>
    </font>
    <font>
      <b val="true"/>
      <sz val="10"/>
      <color rgb="FFFFFFFF"/>
      <name val="Arial"/>
      <family val="0"/>
      <charset val="1"/>
    </font>
    <font>
      <sz val="10"/>
      <color rgb="FF0B0B0B"/>
      <name val="Arial"/>
      <family val="0"/>
      <charset val="1"/>
    </font>
    <font>
      <b val="true"/>
      <sz val="10"/>
      <color rgb="FF0B0B0B"/>
      <name val="Arial"/>
      <family val="0"/>
      <charset val="1"/>
    </font>
    <font>
      <i val="true"/>
      <sz val="9"/>
      <color rgb="FF898781"/>
      <name val="Arial"/>
      <family val="0"/>
      <charset val="1"/>
    </font>
    <font>
      <b val="true"/>
      <sz val="18"/>
      <color rgb="FF000000"/>
      <name val="Calibri"/>
      <family val="2"/>
    </font>
    <font>
      <sz val="10"/>
      <color rgb="FF000000"/>
      <name val="Calibri"/>
      <family val="2"/>
    </font>
  </fonts>
  <fills count="6">
    <fill>
      <patternFill patternType="none"/>
    </fill>
    <fill>
      <patternFill patternType="gray125"/>
    </fill>
    <fill>
      <patternFill patternType="solid">
        <fgColor rgb="FF2A78D6"/>
        <bgColor rgb="FF0066CC"/>
      </patternFill>
    </fill>
    <fill>
      <patternFill patternType="solid">
        <fgColor rgb="FFF0EFEC"/>
        <bgColor rgb="FFFFF3CD"/>
      </patternFill>
    </fill>
    <fill>
      <patternFill patternType="solid">
        <fgColor rgb="FFEB6834"/>
        <bgColor rgb="FFFF8080"/>
      </patternFill>
    </fill>
    <fill>
      <patternFill patternType="solid">
        <fgColor rgb="FFFFF3CD"/>
        <bgColor rgb="FFF0EFEC"/>
      </patternFill>
    </fill>
  </fills>
  <borders count="2">
    <border diagonalUp="false" diagonalDown="false">
      <left/>
      <right/>
      <top/>
      <bottom/>
      <diagonal/>
    </border>
    <border diagonalUp="false" diagonalDown="false">
      <left style="thin">
        <color rgb="FFD9D8D2"/>
      </left>
      <right style="thin">
        <color rgb="FFD9D8D2"/>
      </right>
      <top style="thin">
        <color rgb="FFD9D8D2"/>
      </top>
      <bottom style="thin">
        <color rgb="FFD9D8D2"/>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2" borderId="1" xfId="0" applyFont="true" applyBorder="true" applyAlignment="true" applyProtection="false">
      <alignment horizontal="left" vertical="center" textRotation="0" wrapText="false" indent="0" shrinkToFit="false"/>
      <protection locked="true" hidden="false"/>
    </xf>
    <xf numFmtId="164" fontId="7" fillId="2" borderId="1" xfId="0" applyFont="true" applyBorder="true" applyAlignment="true" applyProtection="false">
      <alignment horizontal="center" vertical="center" textRotation="0" wrapText="false" indent="0" shrinkToFit="false"/>
      <protection locked="true" hidden="false"/>
    </xf>
    <xf numFmtId="164" fontId="8" fillId="0" borderId="1" xfId="0" applyFont="true" applyBorder="true" applyAlignment="false" applyProtection="false">
      <alignment horizontal="general" vertical="bottom" textRotation="0" wrapText="false" indent="0" shrinkToFit="false"/>
      <protection locked="true" hidden="false"/>
    </xf>
    <xf numFmtId="165" fontId="8" fillId="0" borderId="1" xfId="0" applyFont="true" applyBorder="true" applyAlignment="false" applyProtection="false">
      <alignment horizontal="general" vertical="bottom" textRotation="0" wrapText="false" indent="0" shrinkToFit="false"/>
      <protection locked="true" hidden="false"/>
    </xf>
    <xf numFmtId="166" fontId="9" fillId="0" borderId="1" xfId="0" applyFont="true" applyBorder="true" applyAlignment="false" applyProtection="false">
      <alignment horizontal="general" vertical="bottom" textRotation="0" wrapText="false" indent="0" shrinkToFit="false"/>
      <protection locked="true" hidden="false"/>
    </xf>
    <xf numFmtId="164" fontId="10" fillId="0" borderId="0" xfId="0" applyFont="true" applyBorder="true" applyAlignment="false" applyProtection="false">
      <alignment horizontal="general" vertical="bottom" textRotation="0" wrapText="false" indent="0" shrinkToFit="false"/>
      <protection locked="true" hidden="false"/>
    </xf>
    <xf numFmtId="164" fontId="9" fillId="3" borderId="1" xfId="0" applyFont="true" applyBorder="true" applyAlignment="false" applyProtection="false">
      <alignment horizontal="general" vertical="bottom" textRotation="0" wrapText="false" indent="0" shrinkToFit="false"/>
      <protection locked="true" hidden="false"/>
    </xf>
    <xf numFmtId="167" fontId="9" fillId="3" borderId="1" xfId="0" applyFont="true" applyBorder="true" applyAlignment="false" applyProtection="false">
      <alignment horizontal="general" vertical="bottom" textRotation="0" wrapText="false" indent="0" shrinkToFit="false"/>
      <protection locked="true" hidden="false"/>
    </xf>
    <xf numFmtId="164" fontId="10" fillId="0" borderId="0" xfId="0" applyFont="true" applyBorder="true" applyAlignment="true" applyProtection="false">
      <alignment horizontal="general" vertical="bottom" textRotation="0" wrapText="true" indent="0" shrinkToFit="false"/>
      <protection locked="true" hidden="false"/>
    </xf>
    <xf numFmtId="164" fontId="6" fillId="0" borderId="0" xfId="0" applyFont="true" applyBorder="true" applyAlignment="false" applyProtection="false">
      <alignment horizontal="general" vertical="bottom" textRotation="0" wrapText="false" indent="0" shrinkToFit="false"/>
      <protection locked="true" hidden="false"/>
    </xf>
    <xf numFmtId="168" fontId="8" fillId="0" borderId="1" xfId="0" applyFont="true" applyBorder="tru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5" fontId="10" fillId="0" borderId="0" xfId="0" applyFont="true" applyBorder="false" applyAlignment="false" applyProtection="false">
      <alignment horizontal="general" vertical="bottom" textRotation="0" wrapText="false" indent="0" shrinkToFit="false"/>
      <protection locked="true" hidden="false"/>
    </xf>
    <xf numFmtId="164" fontId="7" fillId="4" borderId="1" xfId="0" applyFont="true" applyBorder="true" applyAlignment="true" applyProtection="false">
      <alignment horizontal="left" vertical="center" textRotation="0" wrapText="false" indent="0" shrinkToFit="false"/>
      <protection locked="true" hidden="false"/>
    </xf>
    <xf numFmtId="164" fontId="7" fillId="4" borderId="1" xfId="0" applyFont="true" applyBorder="true" applyAlignment="true" applyProtection="false">
      <alignment horizontal="center" vertical="center" textRotation="0" wrapText="false" indent="0" shrinkToFit="false"/>
      <protection locked="true" hidden="false"/>
    </xf>
    <xf numFmtId="165" fontId="9" fillId="3" borderId="1" xfId="0" applyFont="true" applyBorder="true" applyAlignment="false" applyProtection="false">
      <alignment horizontal="general" vertical="bottom" textRotation="0" wrapText="false" indent="0" shrinkToFit="false"/>
      <protection locked="true" hidden="false"/>
    </xf>
    <xf numFmtId="167" fontId="8" fillId="0" borderId="1" xfId="0" applyFont="true" applyBorder="true" applyAlignment="false" applyProtection="false">
      <alignment horizontal="general" vertical="bottom" textRotation="0" wrapText="false" indent="0" shrinkToFit="false"/>
      <protection locked="true" hidden="false"/>
    </xf>
    <xf numFmtId="164" fontId="8" fillId="5" borderId="1" xfId="0" applyFont="true" applyBorder="true" applyAlignment="false" applyProtection="false">
      <alignment horizontal="general" vertical="bottom" textRotation="0" wrapText="false" indent="0" shrinkToFit="false"/>
      <protection locked="true" hidden="false"/>
    </xf>
    <xf numFmtId="165" fontId="8" fillId="5" borderId="1" xfId="0" applyFont="true" applyBorder="true" applyAlignment="false" applyProtection="false">
      <alignment horizontal="general" vertical="bottom" textRotation="0" wrapText="false" indent="0" shrinkToFit="false"/>
      <protection locked="true" hidden="false"/>
    </xf>
    <xf numFmtId="167" fontId="8" fillId="5" borderId="1" xfId="0" applyFont="true" applyBorder="true" applyAlignment="false" applyProtection="false">
      <alignment horizontal="general" vertical="bottom" textRotation="0" wrapText="false" indent="0" shrinkToFit="false"/>
      <protection locked="true" hidden="false"/>
    </xf>
    <xf numFmtId="169" fontId="8" fillId="0" borderId="1" xfId="0" applyFont="true" applyBorder="true" applyAlignment="false" applyProtection="false">
      <alignment horizontal="general" vertical="bottom" textRotation="0" wrapText="false" indent="0" shrinkToFit="false"/>
      <protection locked="true" hidden="false"/>
    </xf>
    <xf numFmtId="169" fontId="8" fillId="5" borderId="1" xfId="0" applyFont="true" applyBorder="tru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9D8D2"/>
      <rgbColor rgb="FF878787"/>
      <rgbColor rgb="FF9999FF"/>
      <rgbColor rgb="FF993366"/>
      <rgbColor rgb="FFFFF3CD"/>
      <rgbColor rgb="FFF0EFEC"/>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2A78D6"/>
      <rgbColor rgb="FF33CCCC"/>
      <rgbColor rgb="FF99CC00"/>
      <rgbColor rgb="FFFFCC00"/>
      <rgbColor rgb="FFFF9900"/>
      <rgbColor rgb="FFEB6834"/>
      <rgbColor rgb="FF666699"/>
      <rgbColor rgb="FF898781"/>
      <rgbColor rgb="FF003366"/>
      <rgbColor rgb="FF1BAF7A"/>
      <rgbColor rgb="FF0B0B0B"/>
      <rgbColor rgb="FF333300"/>
      <rgbColor rgb="FF993300"/>
      <rgbColor rgb="FF993366"/>
      <rgbColor rgb="FF333399"/>
      <rgbColor rgb="FF52514E"/>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charts/_rels/chart1.xml.rels><?xml version="1.0" encoding="UTF-8"?>
<Relationships xmlns="http://schemas.openxmlformats.org/package/2006/relationships"><Relationship Id="rId1" Type="http://schemas.microsoft.com/office/2011/relationships/chartStyle" Target="style1.xml"/><Relationship Id="rId2" Type="http://schemas.microsoft.com/office/2011/relationships/chartColorStyle" Target="colors1.xml"/>
</Relationships>
</file>

<file path=xl/charts/_rels/chart2.xml.rels><?xml version="1.0" encoding="UTF-8"?>
<Relationships xmlns="http://schemas.openxmlformats.org/package/2006/relationships"><Relationship Id="rId1" Type="http://schemas.microsoft.com/office/2011/relationships/chartStyle" Target="style2.xml"/><Relationship Id="rId2" Type="http://schemas.microsoft.com/office/2011/relationships/chartColorStyle" Target="colors2.xml"/>
</Relationships>
</file>

<file path=xl/charts/_rels/chart3.xml.rels><?xml version="1.0" encoding="UTF-8"?>
<Relationships xmlns="http://schemas.openxmlformats.org/package/2006/relationships"><Relationship Id="rId1" Type="http://schemas.microsoft.com/office/2011/relationships/chartStyle" Target="style3.xml"/><Relationship Id="rId2" Type="http://schemas.microsoft.com/office/2011/relationships/chartColorStyle" Target="colors3.xml"/>
</Relationships>
</file>

<file path=xl/charts/_rels/chart4.xml.rels><?xml version="1.0" encoding="UTF-8"?>
<Relationships xmlns="http://schemas.openxmlformats.org/package/2006/relationships"><Relationship Id="rId1" Type="http://schemas.microsoft.com/office/2011/relationships/chartStyle" Target="style4.xml"/><Relationship Id="rId2" Type="http://schemas.microsoft.com/office/2011/relationships/chartColorStyle" Target="colors4.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sz="1300" b="0" u="none" strike="noStrike">
                <a:uFillTx/>
                <a:latin typeface="Arial"/>
              </a:defRPr>
            </a:pPr>
            <a:r>
              <a:rPr sz="1800" b="1" u="none" strike="noStrike">
                <a:solidFill>
                  <a:srgbClr val="000000"/>
                </a:solidFill>
                <a:uFillTx/>
                <a:latin typeface="Calibri"/>
              </a:rPr>
              <a:t>AACA forum traffic by marque (category pages)</a:t>
            </a:r>
          </a:p>
        </c:rich>
      </c:tx>
      <c:overlay val="0"/>
      <c:spPr>
        <a:noFill/>
        <a:ln w="0">
          <a:noFill/>
        </a:ln>
      </c:spPr>
    </c:title>
    <c:autoTitleDeleted val="0"/>
    <c:plotArea>
      <c:barChart>
        <c:barDir val="bar"/>
        <c:grouping val="clustered"/>
        <c:varyColors val="0"/>
        <c:ser>
          <c:idx val="0"/>
          <c:order val="0"/>
          <c:tx>
            <c:strRef>
              <c:f>'AACA Marque Summary'!B4</c:f>
              <c:strCache>
                <c:ptCount val="1"/>
                <c:pt idx="0">
                  <c:v>Views</c:v>
                </c:pt>
              </c:strCache>
            </c:strRef>
          </c:tx>
          <c:spPr>
            <a:solidFill>
              <a:srgbClr val="2A78D6"/>
            </a:solidFill>
            <a:ln w="12600">
              <a:noFill/>
            </a:ln>
          </c:spPr>
          <c:invertIfNegative val="0"/>
          <c:dLbls>
            <c:txPr>
              <a:bodyPr wrap="none"/>
              <a:lstStyle/>
              <a:p>
                <a:pPr>
                  <a:defRPr sz="1000" b="0" u="none" strike="noStrike">
                    <a:uFillTx/>
                    <a:latin typeface="Arial"/>
                  </a:defRPr>
                </a:pPr>
              </a:p>
            </c:txPr>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'AACA Marque Summary'!$A$5:$A$31</c:f>
              <c:strCache>
                <c:ptCount val="27"/>
                <c:pt idx="0">
                  <c:v>General/Multi-Marque</c:v>
                </c:pt>
                <c:pt idx="1">
                  <c:v>Buick</c:v>
                </c:pt>
                <c:pt idx="2">
                  <c:v>Club/Administrative</c:v>
                </c:pt>
                <c:pt idx="3">
                  <c:v>Auburn-Cord-Duesenberg</c:v>
                </c:pt>
                <c:pt idx="4">
                  <c:v>Other/Small Marques</c:v>
                </c:pt>
                <c:pt idx="5">
                  <c:v>Chrysler</c:v>
                </c:pt>
                <c:pt idx="6">
                  <c:v>Studebaker</c:v>
                </c:pt>
                <c:pt idx="7">
                  <c:v>Dodge</c:v>
                </c:pt>
                <c:pt idx="8">
                  <c:v>Ford</c:v>
                </c:pt>
                <c:pt idx="9">
                  <c:v>Packard</c:v>
                </c:pt>
                <c:pt idx="10">
                  <c:v>Lincoln</c:v>
                </c:pt>
                <c:pt idx="11">
                  <c:v>Chevrolet/GMC</c:v>
                </c:pt>
                <c:pt idx="12">
                  <c:v>Franklin</c:v>
                </c:pt>
                <c:pt idx="13">
                  <c:v>Oldsmobile</c:v>
                </c:pt>
                <c:pt idx="14">
                  <c:v>Pontiac</c:v>
                </c:pt>
                <c:pt idx="15">
                  <c:v>General Motors (multi-brand)</c:v>
                </c:pt>
                <c:pt idx="16">
                  <c:v>Cadillac/LaSalle</c:v>
                </c:pt>
                <c:pt idx="17">
                  <c:v>Plymouth</c:v>
                </c:pt>
                <c:pt idx="18">
                  <c:v>Pierce-Arrow</c:v>
                </c:pt>
                <c:pt idx="19">
                  <c:v>Foreign Makes</c:v>
                </c:pt>
                <c:pt idx="20">
                  <c:v>Hudson</c:v>
                </c:pt>
                <c:pt idx="21">
                  <c:v>AMC/Nash/Rambler</c:v>
                </c:pt>
                <c:pt idx="22">
                  <c:v>Rolls-Royce/Bentley</c:v>
                </c:pt>
                <c:pt idx="23">
                  <c:v>DeSoto</c:v>
                </c:pt>
                <c:pt idx="24">
                  <c:v>Kaiser-Frazer</c:v>
                </c:pt>
                <c:pt idx="25">
                  <c:v>Willys</c:v>
                </c:pt>
                <c:pt idx="26">
                  <c:v>Unclassified</c:v>
                </c:pt>
              </c:strCache>
            </c:strRef>
          </c:cat>
          <c:val>
            <c:numRef>
              <c:f>'AACA Marque Summary'!$B$5:$B$31</c:f>
              <c:numCache>
                <c:formatCode>#,##0</c:formatCode>
                <c:ptCount val="27"/>
                <c:pt idx="0">
                  <c:v>1012635</c:v>
                </c:pt>
                <c:pt idx="1">
                  <c:v>219877</c:v>
                </c:pt>
                <c:pt idx="2">
                  <c:v>40753</c:v>
                </c:pt>
                <c:pt idx="3">
                  <c:v>24168</c:v>
                </c:pt>
                <c:pt idx="4">
                  <c:v>21819</c:v>
                </c:pt>
                <c:pt idx="5">
                  <c:v>21219</c:v>
                </c:pt>
                <c:pt idx="6">
                  <c:v>14472</c:v>
                </c:pt>
                <c:pt idx="7">
                  <c:v>14243</c:v>
                </c:pt>
                <c:pt idx="8">
                  <c:v>10097</c:v>
                </c:pt>
                <c:pt idx="9">
                  <c:v>8417</c:v>
                </c:pt>
                <c:pt idx="10">
                  <c:v>5537</c:v>
                </c:pt>
                <c:pt idx="11">
                  <c:v>4695</c:v>
                </c:pt>
                <c:pt idx="12">
                  <c:v>4576</c:v>
                </c:pt>
                <c:pt idx="13">
                  <c:v>4203</c:v>
                </c:pt>
                <c:pt idx="14">
                  <c:v>4068</c:v>
                </c:pt>
                <c:pt idx="15">
                  <c:v>3941</c:v>
                </c:pt>
                <c:pt idx="16">
                  <c:v>3077</c:v>
                </c:pt>
                <c:pt idx="17">
                  <c:v>2722</c:v>
                </c:pt>
                <c:pt idx="18">
                  <c:v>2157</c:v>
                </c:pt>
                <c:pt idx="19">
                  <c:v>1838</c:v>
                </c:pt>
                <c:pt idx="20">
                  <c:v>1236</c:v>
                </c:pt>
                <c:pt idx="21">
                  <c:v>892</c:v>
                </c:pt>
                <c:pt idx="22">
                  <c:v>835</c:v>
                </c:pt>
                <c:pt idx="23">
                  <c:v>764</c:v>
                </c:pt>
                <c:pt idx="24">
                  <c:v>687</c:v>
                </c:pt>
                <c:pt idx="25">
                  <c:v>482</c:v>
                </c:pt>
                <c:pt idx="26">
                  <c:v>9</c:v>
                </c:pt>
              </c:numCache>
            </c:numRef>
          </c:val>
        </c:ser>
        <c:gapWidth val="150"/>
        <c:overlap val="0"/>
        <c:axId val="51250524"/>
        <c:axId val="689884"/>
      </c:barChart>
      <c:catAx>
        <c:axId val="51250524"/>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1000" b="0" u="none" strike="noStrike">
                <a:solidFill>
                  <a:srgbClr val="000000"/>
                </a:solidFill>
                <a:uFillTx/>
                <a:latin typeface="Calibri"/>
              </a:defRPr>
            </a:pPr>
          </a:p>
        </c:txPr>
        <c:crossAx val="689884"/>
        <c:crosses val="autoZero"/>
        <c:auto val="1"/>
        <c:lblAlgn val="ctr"/>
        <c:lblOffset val="100"/>
        <c:noMultiLvlLbl val="0"/>
      </c:catAx>
      <c:valAx>
        <c:axId val="689884"/>
        <c:scaling>
          <c:orientation val="minMax"/>
        </c:scaling>
        <c:delete val="0"/>
        <c:axPos val="l"/>
        <c:majorGridlines>
          <c:spPr>
            <a:ln w="9360">
              <a:solidFill>
                <a:srgbClr val="878787"/>
              </a:solidFill>
              <a:round/>
            </a:ln>
          </c:spPr>
        </c:majorGridlines>
        <c:numFmt formatCode="#,##0" sourceLinked="1"/>
        <c:majorTickMark val="none"/>
        <c:minorTickMark val="none"/>
        <c:tickLblPos val="nextTo"/>
        <c:spPr>
          <a:ln w="9360">
            <a:solidFill>
              <a:srgbClr val="878787"/>
            </a:solidFill>
            <a:round/>
          </a:ln>
        </c:spPr>
        <c:txPr>
          <a:bodyPr/>
          <a:lstStyle/>
          <a:p>
            <a:pPr>
              <a:defRPr sz="1000" b="0" u="none" strike="noStrike">
                <a:solidFill>
                  <a:srgbClr val="000000"/>
                </a:solidFill>
                <a:uFillTx/>
                <a:latin typeface="Calibri"/>
              </a:defRPr>
            </a:pPr>
          </a:p>
        </c:txPr>
        <c:crossAx val="51250524"/>
        <c:crosses val="autoZero"/>
        <c:crossBetween val="between"/>
      </c:valAx>
      <c:spPr>
        <a:solidFill>
          <a:srgbClr val="FFFFFF"/>
        </a:solidFill>
        <a:ln w="0">
          <a:noFill/>
        </a:ln>
      </c:spPr>
    </c:plotArea>
    <c:plotVisOnly val="1"/>
    <c:dispBlanksAs val="gap"/>
  </c:chart>
  <c:spPr>
    <a:solidFill>
      <a:srgbClr val="FFFFFF"/>
    </a:solidFill>
    <a:ln w="9360">
      <a:solidFill>
        <a:srgbClr val="D9D9D9"/>
      </a:solidFill>
      <a:round/>
    </a:ln>
  </c:spPr>
</c:chartSpace>
</file>

<file path=xl/charts/chart2.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sz="1300" b="0" u="none" strike="noStrike">
                <a:uFillTx/>
                <a:latin typeface="Arial"/>
              </a:defRPr>
            </a:pPr>
            <a:r>
              <a:rPr sz="1800" b="1" u="none" strike="noStrike">
                <a:solidFill>
                  <a:srgbClr val="000000"/>
                </a:solidFill>
                <a:uFillTx/>
                <a:latin typeface="Calibri"/>
              </a:rPr>
              <a:t>VCCA traffic by section</a:t>
            </a:r>
          </a:p>
        </c:rich>
      </c:tx>
      <c:overlay val="0"/>
      <c:spPr>
        <a:noFill/>
        <a:ln w="0">
          <a:noFill/>
        </a:ln>
      </c:spPr>
    </c:title>
    <c:autoTitleDeleted val="0"/>
    <c:plotArea>
      <c:barChart>
        <c:barDir val="bar"/>
        <c:grouping val="clustered"/>
        <c:varyColors val="0"/>
        <c:ser>
          <c:idx val="0"/>
          <c:order val="0"/>
          <c:tx>
            <c:strRef>
              <c:f>'VCCA Raw Sections'!C3</c:f>
              <c:strCache>
                <c:ptCount val="1"/>
                <c:pt idx="0">
                  <c:v>Views</c:v>
                </c:pt>
              </c:strCache>
            </c:strRef>
          </c:tx>
          <c:spPr>
            <a:solidFill>
              <a:srgbClr val="EB6834"/>
            </a:solidFill>
            <a:ln w="12600">
              <a:noFill/>
            </a:ln>
          </c:spPr>
          <c:invertIfNegative val="0"/>
          <c:dLbls>
            <c:txPr>
              <a:bodyPr wrap="none"/>
              <a:lstStyle/>
              <a:p>
                <a:pPr>
                  <a:defRPr sz="1000" b="0" u="none" strike="noStrike">
                    <a:uFillTx/>
                    <a:latin typeface="Arial"/>
                  </a:defRPr>
                </a:pPr>
              </a:p>
            </c:txPr>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'VCCA Raw Sections'!$A$4:$A$6</c:f>
              <c:strCache>
                <c:ptCount val="3"/>
                <c:pt idx="0">
                  <c:v>New "community" forum</c:v>
                </c:pt>
                <c:pt idx="1">
                  <c:v>Participant / profile pages</c:v>
                </c:pt>
                <c:pt idx="2">
                  <c:v>Discussion-forums landing page</c:v>
                </c:pt>
              </c:strCache>
            </c:strRef>
          </c:cat>
          <c:val>
            <c:numRef>
              <c:f>'VCCA Raw Sections'!$C$4:$C$6</c:f>
              <c:numCache>
                <c:formatCode>#,##0</c:formatCode>
                <c:ptCount val="3"/>
                <c:pt idx="0">
                  <c:v>31842</c:v>
                </c:pt>
                <c:pt idx="1">
                  <c:v>37402</c:v>
                </c:pt>
                <c:pt idx="2">
                  <c:v>6011</c:v>
                </c:pt>
              </c:numCache>
            </c:numRef>
          </c:val>
        </c:ser>
        <c:gapWidth val="150"/>
        <c:overlap val="0"/>
        <c:axId val="46183028"/>
        <c:axId val="61217119"/>
      </c:barChart>
      <c:catAx>
        <c:axId val="46183028"/>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1000" b="0" u="none" strike="noStrike">
                <a:solidFill>
                  <a:srgbClr val="000000"/>
                </a:solidFill>
                <a:uFillTx/>
                <a:latin typeface="Calibri"/>
              </a:defRPr>
            </a:pPr>
          </a:p>
        </c:txPr>
        <c:crossAx val="61217119"/>
        <c:crosses val="autoZero"/>
        <c:auto val="1"/>
        <c:lblAlgn val="ctr"/>
        <c:lblOffset val="100"/>
        <c:noMultiLvlLbl val="0"/>
      </c:catAx>
      <c:valAx>
        <c:axId val="61217119"/>
        <c:scaling>
          <c:orientation val="minMax"/>
        </c:scaling>
        <c:delete val="0"/>
        <c:axPos val="l"/>
        <c:majorGridlines>
          <c:spPr>
            <a:ln w="9360">
              <a:solidFill>
                <a:srgbClr val="878787"/>
              </a:solidFill>
              <a:round/>
            </a:ln>
          </c:spPr>
        </c:majorGridlines>
        <c:numFmt formatCode="#,##0" sourceLinked="1"/>
        <c:majorTickMark val="none"/>
        <c:minorTickMark val="none"/>
        <c:tickLblPos val="nextTo"/>
        <c:spPr>
          <a:ln w="9360">
            <a:solidFill>
              <a:srgbClr val="878787"/>
            </a:solidFill>
            <a:round/>
          </a:ln>
        </c:spPr>
        <c:txPr>
          <a:bodyPr/>
          <a:lstStyle/>
          <a:p>
            <a:pPr>
              <a:defRPr sz="1000" b="0" u="none" strike="noStrike">
                <a:solidFill>
                  <a:srgbClr val="000000"/>
                </a:solidFill>
                <a:uFillTx/>
                <a:latin typeface="Calibri"/>
              </a:defRPr>
            </a:pPr>
          </a:p>
        </c:txPr>
        <c:crossAx val="46183028"/>
        <c:crosses val="autoZero"/>
        <c:crossBetween val="between"/>
      </c:valAx>
      <c:spPr>
        <a:solidFill>
          <a:srgbClr val="FFFFFF"/>
        </a:solidFill>
        <a:ln w="0">
          <a:noFill/>
        </a:ln>
      </c:spPr>
    </c:plotArea>
    <c:plotVisOnly val="1"/>
    <c:dispBlanksAs val="gap"/>
  </c:chart>
  <c:spPr>
    <a:solidFill>
      <a:srgbClr val="FFFFFF"/>
    </a:solidFill>
    <a:ln w="9360">
      <a:solidFill>
        <a:srgbClr val="D9D9D9"/>
      </a:solidFill>
      <a:round/>
    </a:ln>
  </c:spPr>
</c:chartSpace>
</file>

<file path=xl/charts/chart3.xml><?xml version="1.0" encoding="utf-8"?>
<c:chartSpace xmlns:c="http://schemas.openxmlformats.org/drawingml/2006/chart" xmlns:a="http://schemas.openxmlformats.org/drawingml/2006/main" xmlns:r="http://schemas.openxmlformats.org/officeDocument/2006/relationships">
  <c:lang val="en-US"/>
  <c:roundedCorners val="0"/>
  <c:style val="2"/>
  <c:chart>
    <c:title>
      <c:tx>
        <c:rich>
          <a:bodyPr rot="0"/>
          <a:lstStyle/>
          <a:p>
            <a:pPr>
              <a:defRPr sz="1300" b="0" u="none" strike="noStrike">
                <a:uFillTx/>
                <a:latin typeface="Arial"/>
              </a:defRPr>
            </a:pPr>
            <a:r>
              <a:rPr sz="1800" b="1" u="none" strike="noStrike">
                <a:solidFill>
                  <a:srgbClr val="000000"/>
                </a:solidFill>
                <a:uFillTx/>
                <a:latin typeface="Calibri"/>
              </a:rPr>
              <a:t>AACA marque traffic vs. VCCA's entire forum (dashed line = VCCA total)</a:t>
            </a:r>
          </a:p>
        </c:rich>
      </c:tx>
      <c:overlay val="0"/>
      <c:spPr>
        <a:noFill/>
        <a:ln w="0">
          <a:noFill/>
        </a:ln>
      </c:spPr>
    </c:title>
    <c:autoTitleDeleted val="0"/>
    <c:plotArea>
      <c:barChart>
        <c:barDir val="bar"/>
        <c:grouping val="clustered"/>
        <c:varyColors val="0"/>
        <c:ser>
          <c:idx val="0"/>
          <c:order val="0"/>
          <c:tx>
            <c:strRef>
              <c:f>'Marque vs VCCA Comparison'!B4</c:f>
              <c:strCache>
                <c:ptCount val="1"/>
                <c:pt idx="0">
                  <c:v>AACA views (category pages)</c:v>
                </c:pt>
              </c:strCache>
            </c:strRef>
          </c:tx>
          <c:spPr>
            <a:solidFill>
              <a:srgbClr val="2A78D6"/>
            </a:solidFill>
            <a:ln w="12600">
              <a:noFill/>
            </a:ln>
          </c:spPr>
          <c:invertIfNegative val="0"/>
          <c:dLbls>
            <c:txPr>
              <a:bodyPr wrap="none"/>
              <a:lstStyle/>
              <a:p>
                <a:pPr>
                  <a:defRPr sz="1000" b="0" u="none" strike="noStrike">
                    <a:uFillTx/>
                    <a:latin typeface="Arial"/>
                  </a:defRPr>
                </a:pPr>
              </a:p>
            </c:txPr>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'Marque vs VCCA Comparison'!$A$5:$A$31</c:f>
              <c:strCache>
                <c:ptCount val="27"/>
                <c:pt idx="0">
                  <c:v>General/Multi-Marque</c:v>
                </c:pt>
                <c:pt idx="1">
                  <c:v>Buick</c:v>
                </c:pt>
                <c:pt idx="2">
                  <c:v>Club/Administrative</c:v>
                </c:pt>
                <c:pt idx="3">
                  <c:v>Auburn-Cord-Duesenberg</c:v>
                </c:pt>
                <c:pt idx="4">
                  <c:v>Other/Small Marques</c:v>
                </c:pt>
                <c:pt idx="5">
                  <c:v>Chrysler</c:v>
                </c:pt>
                <c:pt idx="6">
                  <c:v>Studebaker</c:v>
                </c:pt>
                <c:pt idx="7">
                  <c:v>Dodge</c:v>
                </c:pt>
                <c:pt idx="8">
                  <c:v>Ford</c:v>
                </c:pt>
                <c:pt idx="9">
                  <c:v>Packard</c:v>
                </c:pt>
                <c:pt idx="10">
                  <c:v>Lincoln</c:v>
                </c:pt>
                <c:pt idx="11">
                  <c:v>Chevrolet/GMC</c:v>
                </c:pt>
                <c:pt idx="12">
                  <c:v>Franklin</c:v>
                </c:pt>
                <c:pt idx="13">
                  <c:v>Oldsmobile</c:v>
                </c:pt>
                <c:pt idx="14">
                  <c:v>Pontiac</c:v>
                </c:pt>
                <c:pt idx="15">
                  <c:v>General Motors (multi-brand)</c:v>
                </c:pt>
                <c:pt idx="16">
                  <c:v>Cadillac/LaSalle</c:v>
                </c:pt>
                <c:pt idx="17">
                  <c:v>Plymouth</c:v>
                </c:pt>
                <c:pt idx="18">
                  <c:v>Pierce-Arrow</c:v>
                </c:pt>
                <c:pt idx="19">
                  <c:v>Foreign Makes</c:v>
                </c:pt>
                <c:pt idx="20">
                  <c:v>Hudson</c:v>
                </c:pt>
                <c:pt idx="21">
                  <c:v>AMC/Nash/Rambler</c:v>
                </c:pt>
                <c:pt idx="22">
                  <c:v>Rolls-Royce/Bentley</c:v>
                </c:pt>
                <c:pt idx="23">
                  <c:v>DeSoto</c:v>
                </c:pt>
                <c:pt idx="24">
                  <c:v>Kaiser-Frazer</c:v>
                </c:pt>
                <c:pt idx="25">
                  <c:v>Willys</c:v>
                </c:pt>
                <c:pt idx="26">
                  <c:v>Unclassified</c:v>
                </c:pt>
              </c:strCache>
            </c:strRef>
          </c:cat>
          <c:val>
            <c:numRef>
              <c:f>'Marque vs VCCA Comparison'!$B$5:$B$31</c:f>
              <c:numCache>
                <c:formatCode>#,##0</c:formatCode>
                <c:ptCount val="27"/>
                <c:pt idx="0">
                  <c:v>1012635</c:v>
                </c:pt>
                <c:pt idx="1">
                  <c:v>219877</c:v>
                </c:pt>
                <c:pt idx="2">
                  <c:v>40753</c:v>
                </c:pt>
                <c:pt idx="3">
                  <c:v>24168</c:v>
                </c:pt>
                <c:pt idx="4">
                  <c:v>21819</c:v>
                </c:pt>
                <c:pt idx="5">
                  <c:v>21219</c:v>
                </c:pt>
                <c:pt idx="6">
                  <c:v>14472</c:v>
                </c:pt>
                <c:pt idx="7">
                  <c:v>14243</c:v>
                </c:pt>
                <c:pt idx="8">
                  <c:v>10097</c:v>
                </c:pt>
                <c:pt idx="9">
                  <c:v>8417</c:v>
                </c:pt>
                <c:pt idx="10">
                  <c:v>5537</c:v>
                </c:pt>
                <c:pt idx="11">
                  <c:v>4695</c:v>
                </c:pt>
                <c:pt idx="12">
                  <c:v>4576</c:v>
                </c:pt>
                <c:pt idx="13">
                  <c:v>4203</c:v>
                </c:pt>
                <c:pt idx="14">
                  <c:v>4068</c:v>
                </c:pt>
                <c:pt idx="15">
                  <c:v>3941</c:v>
                </c:pt>
                <c:pt idx="16">
                  <c:v>3077</c:v>
                </c:pt>
                <c:pt idx="17">
                  <c:v>2722</c:v>
                </c:pt>
                <c:pt idx="18">
                  <c:v>2157</c:v>
                </c:pt>
                <c:pt idx="19">
                  <c:v>1838</c:v>
                </c:pt>
                <c:pt idx="20">
                  <c:v>1236</c:v>
                </c:pt>
                <c:pt idx="21">
                  <c:v>892</c:v>
                </c:pt>
                <c:pt idx="22">
                  <c:v>835</c:v>
                </c:pt>
                <c:pt idx="23">
                  <c:v>764</c:v>
                </c:pt>
                <c:pt idx="24">
                  <c:v>687</c:v>
                </c:pt>
                <c:pt idx="25">
                  <c:v>482</c:v>
                </c:pt>
                <c:pt idx="26">
                  <c:v>9</c:v>
                </c:pt>
              </c:numCache>
            </c:numRef>
          </c:val>
        </c:ser>
        <c:gapWidth val="150"/>
        <c:overlap val="0"/>
        <c:axId val="12056234"/>
        <c:axId val="49160532"/>
      </c:barChart>
      <c:catAx>
        <c:axId val="12056234"/>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1000" b="0" u="none" strike="noStrike">
                <a:solidFill>
                  <a:srgbClr val="000000"/>
                </a:solidFill>
                <a:uFillTx/>
                <a:latin typeface="Calibri"/>
              </a:defRPr>
            </a:pPr>
          </a:p>
        </c:txPr>
        <c:crossAx val="49160532"/>
        <c:crosses val="autoZero"/>
        <c:auto val="1"/>
        <c:lblAlgn val="ctr"/>
        <c:lblOffset val="100"/>
        <c:noMultiLvlLbl val="0"/>
      </c:catAx>
      <c:valAx>
        <c:axId val="49160532"/>
        <c:scaling>
          <c:orientation val="minMax"/>
        </c:scaling>
        <c:delete val="0"/>
        <c:axPos val="l"/>
        <c:majorGridlines>
          <c:spPr>
            <a:ln w="9360">
              <a:solidFill>
                <a:srgbClr val="878787"/>
              </a:solidFill>
              <a:round/>
            </a:ln>
          </c:spPr>
        </c:majorGridlines>
        <c:numFmt formatCode="#,##0" sourceLinked="1"/>
        <c:majorTickMark val="none"/>
        <c:minorTickMark val="none"/>
        <c:tickLblPos val="nextTo"/>
        <c:spPr>
          <a:ln w="9360">
            <a:solidFill>
              <a:srgbClr val="878787"/>
            </a:solidFill>
            <a:round/>
          </a:ln>
        </c:spPr>
        <c:txPr>
          <a:bodyPr/>
          <a:lstStyle/>
          <a:p>
            <a:pPr>
              <a:defRPr sz="1000" b="0" u="none" strike="noStrike">
                <a:solidFill>
                  <a:srgbClr val="000000"/>
                </a:solidFill>
                <a:uFillTx/>
                <a:latin typeface="Calibri"/>
              </a:defRPr>
            </a:pPr>
          </a:p>
        </c:txPr>
        <c:crossAx val="12056234"/>
        <c:crosses val="autoZero"/>
        <c:crossBetween val="between"/>
      </c:valAx>
      <c:spPr>
        <a:solidFill>
          <a:srgbClr val="FFFFFF"/>
        </a:solidFill>
        <a:ln w="0">
          <a:noFill/>
        </a:ln>
      </c:spPr>
    </c:plotArea>
    <c:plotVisOnly val="1"/>
    <c:dispBlanksAs val="gap"/>
  </c:chart>
  <c:spPr>
    <a:solidFill>
      <a:srgbClr val="FFFFFF"/>
    </a:solidFill>
    <a:ln w="9360">
      <a:solidFill>
        <a:srgbClr val="D9D9D9"/>
      </a:solidFill>
      <a:round/>
    </a:ln>
  </c:spPr>
</c:chartSpace>
</file>

<file path=xl/charts/chart4.xml><?xml version="1.0" encoding="utf-8"?>
<c:chartSpace xmlns:c="http://schemas.openxmlformats.org/drawingml/2006/chart" xmlns:a="http://schemas.openxmlformats.org/drawingml/2006/main" xmlns:r="http://schemas.openxmlformats.org/officeDocument/2006/relationships">
  <c:lang val="en-US"/>
  <c:roundedCorners val="0"/>
  <c:style val="2"/>
  <c:chart>
    <c:title>
      <c:tx>
        <c:rich>
          <a:bodyPr rot="0"/>
          <a:lstStyle/>
          <a:p>
            <a:pPr>
              <a:defRPr sz="1300" b="0" u="none" strike="noStrike">
                <a:uFillTx/>
                <a:latin typeface="Arial"/>
              </a:defRPr>
            </a:pPr>
            <a:r>
              <a:rPr sz="1800" b="1" u="none" strike="noStrike">
                <a:solidFill>
                  <a:srgbClr val="000000"/>
                </a:solidFill>
                <a:uFillTx/>
                <a:latin typeface="Calibri"/>
              </a:rPr>
              <a:t>Club &amp; marque forums compared</a:t>
            </a:r>
          </a:p>
        </c:rich>
      </c:tx>
      <c:overlay val="0"/>
      <c:spPr>
        <a:noFill/>
        <a:ln w="0">
          <a:noFill/>
        </a:ln>
      </c:spPr>
    </c:title>
    <c:autoTitleDeleted val="0"/>
    <c:plotArea>
      <c:barChart>
        <c:barDir val="col"/>
        <c:grouping val="clustered"/>
        <c:varyColors val="0"/>
        <c:ser>
          <c:idx val="0"/>
          <c:order val="0"/>
          <c:tx>
            <c:strRef>
              <c:f>'Other Clubs within AACA'!B5</c:f>
              <c:strCache>
                <c:ptCount val="1"/>
                <c:pt idx="0">
                  <c:v>Views</c:v>
                </c:pt>
              </c:strCache>
            </c:strRef>
          </c:tx>
          <c:spPr>
            <a:solidFill>
              <a:srgbClr val="1BAF7A"/>
            </a:solidFill>
            <a:ln w="12600">
              <a:noFill/>
            </a:ln>
          </c:spPr>
          <c:invertIfNegative val="0"/>
          <c:dLbls>
            <c:txPr>
              <a:bodyPr wrap="none"/>
              <a:lstStyle/>
              <a:p>
                <a:pPr>
                  <a:defRPr sz="1000" b="0" u="none" strike="noStrike">
                    <a:uFillTx/>
                    <a:latin typeface="Arial"/>
                  </a:defRPr>
                </a:pPr>
              </a:p>
            </c:txPr>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'Other Clubs within AACA'!$A$6:$A$10</c:f>
              <c:strCache>
                <c:ptCount val="5"/>
                <c:pt idx="0">
                  <c:v>CCCA (Classic Car Club of America)</c:v>
                </c:pt>
                <c:pt idx="1">
                  <c:v>ACD Club (Auburn-Cord-Duesenberg)</c:v>
                </c:pt>
                <c:pt idx="2">
                  <c:v>HCCA (Horseless Carriage Club of America)</c:v>
                </c:pt>
                <c:pt idx="3">
                  <c:v>VCCA (current forum)</c:v>
                </c:pt>
                <c:pt idx="4">
                  <c:v>Buick (AACA forum, category pages)</c:v>
                </c:pt>
              </c:strCache>
            </c:strRef>
          </c:cat>
          <c:val>
            <c:numRef>
              <c:f>'Other Clubs within AACA'!$B$6:$B$10</c:f>
              <c:numCache>
                <c:formatCode>#,##0</c:formatCode>
                <c:ptCount val="5"/>
                <c:pt idx="0">
                  <c:v>7838</c:v>
                </c:pt>
                <c:pt idx="1">
                  <c:v>8176</c:v>
                </c:pt>
                <c:pt idx="2">
                  <c:v>12806</c:v>
                </c:pt>
                <c:pt idx="3">
                  <c:v>75255</c:v>
                </c:pt>
                <c:pt idx="4">
                  <c:v>219877</c:v>
                </c:pt>
              </c:numCache>
            </c:numRef>
          </c:val>
        </c:ser>
        <c:gapWidth val="150"/>
        <c:overlap val="0"/>
        <c:axId val="66627048"/>
        <c:axId val="38525411"/>
      </c:barChart>
      <c:catAx>
        <c:axId val="66627048"/>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1000" b="0" u="none" strike="noStrike">
                <a:solidFill>
                  <a:srgbClr val="000000"/>
                </a:solidFill>
                <a:uFillTx/>
                <a:latin typeface="Calibri"/>
              </a:defRPr>
            </a:pPr>
          </a:p>
        </c:txPr>
        <c:crossAx val="38525411"/>
        <c:crosses val="autoZero"/>
        <c:auto val="1"/>
        <c:lblAlgn val="ctr"/>
        <c:lblOffset val="100"/>
        <c:noMultiLvlLbl val="0"/>
      </c:catAx>
      <c:valAx>
        <c:axId val="38525411"/>
        <c:scaling>
          <c:orientation val="minMax"/>
        </c:scaling>
        <c:delete val="0"/>
        <c:axPos val="l"/>
        <c:majorGridlines>
          <c:spPr>
            <a:ln w="9360">
              <a:solidFill>
                <a:srgbClr val="878787"/>
              </a:solidFill>
              <a:round/>
            </a:ln>
          </c:spPr>
        </c:majorGridlines>
        <c:numFmt formatCode="#,##0" sourceLinked="1"/>
        <c:majorTickMark val="none"/>
        <c:minorTickMark val="none"/>
        <c:tickLblPos val="nextTo"/>
        <c:spPr>
          <a:ln w="9360">
            <a:solidFill>
              <a:srgbClr val="878787"/>
            </a:solidFill>
            <a:round/>
          </a:ln>
        </c:spPr>
        <c:txPr>
          <a:bodyPr/>
          <a:lstStyle/>
          <a:p>
            <a:pPr>
              <a:defRPr sz="1000" b="0" u="none" strike="noStrike">
                <a:solidFill>
                  <a:srgbClr val="000000"/>
                </a:solidFill>
                <a:uFillTx/>
                <a:latin typeface="Calibri"/>
              </a:defRPr>
            </a:pPr>
          </a:p>
        </c:txPr>
        <c:crossAx val="66627048"/>
        <c:crosses val="autoZero"/>
        <c:crossBetween val="between"/>
      </c:valAx>
      <c:spPr>
        <a:solidFill>
          <a:srgbClr val="FFFFFF"/>
        </a:solidFill>
        <a:ln w="0">
          <a:noFill/>
        </a:ln>
      </c:spPr>
    </c:plotArea>
    <c:plotVisOnly val="1"/>
    <c:dispBlanksAs val="gap"/>
  </c:chart>
  <c:spPr>
    <a:solidFill>
      <a:srgbClr val="FFFFFF"/>
    </a:solidFill>
    <a:ln w="9360">
      <a:solidFill>
        <a:srgbClr val="D9D9D9"/>
      </a:solidFill>
      <a:round/>
    </a:ln>
  </c:spPr>
</c:chartSpace>
</file>

<file path=xl/charts/colors1.xml><?xml version="1.0" encoding="utf-8"?>
<cs:colorStyle xmlns:cs="http://schemas.microsoft.com/office/drawing/2012/chartStyle" xmlns:a="http://schemas.openxmlformats.org/drawingml/2006/main" meth="cycle" id="10">
  <a:schemeClr val="accent1"/>
</cs:colorStyle>
</file>

<file path=xl/charts/colors2.xml><?xml version="1.0" encoding="utf-8"?>
<cs:colorStyle xmlns:cs="http://schemas.microsoft.com/office/drawing/2012/chartStyle" xmlns:a="http://schemas.openxmlformats.org/drawingml/2006/main" meth="cycle" id="10">
  <a:schemeClr val="accent1"/>
</cs:colorStyle>
</file>

<file path=xl/charts/colors3.xml><?xml version="1.0" encoding="utf-8"?>
<cs:colorStyle xmlns:cs="http://schemas.microsoft.com/office/drawing/2012/chartStyle" xmlns:a="http://schemas.openxmlformats.org/drawingml/2006/main" meth="cycle" id="10">
  <a:schemeClr val="accent1"/>
</cs:colorStyle>
</file>

<file path=xl/charts/colors4.xml><?xml version="1.0" encoding="utf-8"?>
<cs:colorStyle xmlns:cs="http://schemas.microsoft.com/office/drawing/2012/chartStyle" xmlns:a="http://schemas.openxmlformats.org/drawingml/2006/main" meth="cycle" id="10">
  <a:schemeClr val="accent1"/>
</cs:colorStyle>
</file>

<file path=xl/charts/style1.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cs:schemeClr val="tx1"/>
    </cs:fontRef>
    <cs:spPr>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MarkerLayout>
    <cs:lnRef idx="0"/>
    <cs:fillRef idx="0"/>
    <cs:effectRef idx="0"/>
    <cs:fontRef idx="minor"/>
  </cs:dataPointMarkerLayout>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chartStyle>
</file>

<file path=xl/charts/style2.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cs:schemeClr val="tx1"/>
    </cs:fontRef>
    <cs:spPr>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MarkerLayout>
    <cs:lnRef idx="0"/>
    <cs:fillRef idx="0"/>
    <cs:effectRef idx="0"/>
    <cs:fontRef idx="minor"/>
  </cs:dataPointMarkerLayout>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chartStyle>
</file>

<file path=xl/charts/style3.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cs:schemeClr val="tx1"/>
    </cs:fontRef>
    <cs:spPr>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MarkerLayout>
    <cs:lnRef idx="0"/>
    <cs:fillRef idx="0"/>
    <cs:effectRef idx="0"/>
    <cs:fontRef idx="minor"/>
  </cs:dataPointMarkerLayout>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chartStyle>
</file>

<file path=xl/charts/style4.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cs:schemeClr val="tx1"/>
    </cs:fontRef>
    <cs:spPr>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MarkerLayout>
    <cs:lnRef idx="0"/>
    <cs:fillRef idx="0"/>
    <cs:effectRef idx="0"/>
    <cs:fontRef idx="minor"/>
  </cs:dataPointMarkerLayout>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chartStyle>
</file>

<file path=xl/drawings/_rels/drawing1.xml.rels><?xml version="1.0" encoding="UTF-8"?>
<Relationships xmlns="http://schemas.openxmlformats.org/package/2006/relationships"><Relationship Id="rId1" Type="http://schemas.openxmlformats.org/officeDocument/2006/relationships/chart" Target="../charts/chart1.xml"/>
</Relationships>
</file>

<file path=xl/drawings/_rels/drawing2.xml.rels><?xml version="1.0" encoding="UTF-8"?>
<Relationships xmlns="http://schemas.openxmlformats.org/package/2006/relationships"><Relationship Id="rId1" Type="http://schemas.openxmlformats.org/officeDocument/2006/relationships/chart" Target="../charts/chart2.xml"/>
</Relationships>
</file>

<file path=xl/drawings/_rels/drawing3.xml.rels><?xml version="1.0" encoding="UTF-8"?>
<Relationships xmlns="http://schemas.openxmlformats.org/package/2006/relationships"><Relationship Id="rId1" Type="http://schemas.openxmlformats.org/officeDocument/2006/relationships/chart" Target="../charts/chart3.xml"/>
</Relationships>
</file>

<file path=xl/drawings/_rels/drawing4.xml.rels><?xml version="1.0" encoding="UTF-8"?>
<Relationships xmlns="http://schemas.openxmlformats.org/package/2006/relationships"><Relationship Id="rId1" Type="http://schemas.openxmlformats.org/officeDocument/2006/relationships/chart" Target="../charts/chart4.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7</xdr:col>
      <xdr:colOff>0</xdr:colOff>
      <xdr:row>3</xdr:row>
      <xdr:rowOff>0</xdr:rowOff>
    </xdr:from>
    <xdr:to>
      <xdr:col>19</xdr:col>
      <xdr:colOff>581760</xdr:colOff>
      <xdr:row>33</xdr:row>
      <xdr:rowOff>44640</xdr:rowOff>
    </xdr:to>
    <xdr:graphicFrame>
      <xdr:nvGraphicFramePr>
        <xdr:cNvPr id="1" name="Chart 1"/>
        <xdr:cNvGraphicFramePr/>
      </xdr:nvGraphicFramePr>
      <xdr:xfrm>
        <a:off x="7660080" y="733320"/>
        <a:ext cx="7919640" cy="5759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8</xdr:col>
      <xdr:colOff>0</xdr:colOff>
      <xdr:row>3</xdr:row>
      <xdr:rowOff>0</xdr:rowOff>
    </xdr:from>
    <xdr:to>
      <xdr:col>19</xdr:col>
      <xdr:colOff>473040</xdr:colOff>
      <xdr:row>25</xdr:row>
      <xdr:rowOff>128880</xdr:rowOff>
    </xdr:to>
    <xdr:graphicFrame>
      <xdr:nvGraphicFramePr>
        <xdr:cNvPr id="2" name="Chart 1"/>
        <xdr:cNvGraphicFramePr/>
      </xdr:nvGraphicFramePr>
      <xdr:xfrm>
        <a:off x="8928720" y="571680"/>
        <a:ext cx="7199640" cy="4319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5</xdr:col>
      <xdr:colOff>0</xdr:colOff>
      <xdr:row>3</xdr:row>
      <xdr:rowOff>0</xdr:rowOff>
    </xdr:from>
    <xdr:to>
      <xdr:col>19</xdr:col>
      <xdr:colOff>78480</xdr:colOff>
      <xdr:row>37</xdr:row>
      <xdr:rowOff>2520</xdr:rowOff>
    </xdr:to>
    <xdr:graphicFrame>
      <xdr:nvGraphicFramePr>
        <xdr:cNvPr id="3" name="Chart 1"/>
        <xdr:cNvGraphicFramePr/>
      </xdr:nvGraphicFramePr>
      <xdr:xfrm>
        <a:off x="7095960" y="733320"/>
        <a:ext cx="8639640" cy="6479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13</xdr:row>
      <xdr:rowOff>0</xdr:rowOff>
    </xdr:from>
    <xdr:to>
      <xdr:col>4</xdr:col>
      <xdr:colOff>1263600</xdr:colOff>
      <xdr:row>31</xdr:row>
      <xdr:rowOff>170640</xdr:rowOff>
    </xdr:to>
    <xdr:graphicFrame>
      <xdr:nvGraphicFramePr>
        <xdr:cNvPr id="4" name="Chart 1"/>
        <xdr:cNvGraphicFramePr/>
      </xdr:nvGraphicFramePr>
      <xdr:xfrm>
        <a:off x="0" y="2790720"/>
        <a:ext cx="6479640" cy="3599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3.xml.rels><?xml version="1.0" encoding="UTF-8"?>
<Relationships xmlns="http://schemas.openxmlformats.org/package/2006/relationships"><Relationship Id="rId1" Type="http://schemas.openxmlformats.org/officeDocument/2006/relationships/drawing" Target="../drawings/drawing1.xml"/>
</Relationships>
</file>

<file path=xl/worksheets/_rels/sheet4.xml.rels><?xml version="1.0" encoding="UTF-8"?>
<Relationships xmlns="http://schemas.openxmlformats.org/package/2006/relationships"><Relationship Id="rId1" Type="http://schemas.openxmlformats.org/officeDocument/2006/relationships/drawing" Target="../drawings/drawing2.xml"/>
</Relationships>
</file>

<file path=xl/worksheets/_rels/sheet5.xml.rels><?xml version="1.0" encoding="UTF-8"?>
<Relationships xmlns="http://schemas.openxmlformats.org/package/2006/relationships"><Relationship Id="rId1" Type="http://schemas.openxmlformats.org/officeDocument/2006/relationships/drawing" Target="../drawings/drawing3.xml"/>
</Relationships>
</file>

<file path=xl/worksheets/_rels/sheet6.xml.rels><?xml version="1.0" encoding="UTF-8"?>
<Relationships xmlns="http://schemas.openxmlformats.org/package/2006/relationships"><Relationship Id="rId1"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H31"/>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2"/>
    <col collapsed="false" customWidth="true" hidden="false" outlineLevel="0" max="2" min="2" style="0" width="34"/>
    <col collapsed="false" customWidth="true" hidden="false" outlineLevel="0" max="4" min="3" style="0" width="24"/>
    <col collapsed="false" customWidth="true" hidden="false" outlineLevel="0" max="5" min="5" style="0" width="16"/>
    <col collapsed="false" customWidth="true" hidden="false" outlineLevel="0" max="8" min="6" style="0" width="4"/>
  </cols>
  <sheetData>
    <row r="2" customFormat="false" ht="19.7" hidden="false" customHeight="false" outlineLevel="0" collapsed="false">
      <c r="B2" s="1" t="s">
        <v>0</v>
      </c>
      <c r="C2" s="1"/>
      <c r="D2" s="1"/>
      <c r="E2" s="1"/>
      <c r="F2" s="1"/>
      <c r="G2" s="1"/>
      <c r="H2" s="1"/>
    </row>
    <row r="3" customFormat="false" ht="15" hidden="false" customHeight="false" outlineLevel="0" collapsed="false">
      <c r="B3" s="2" t="s">
        <v>1</v>
      </c>
      <c r="C3" s="2"/>
      <c r="D3" s="2"/>
      <c r="E3" s="2"/>
      <c r="F3" s="2"/>
      <c r="G3" s="2"/>
      <c r="H3" s="2"/>
    </row>
    <row r="5" customFormat="false" ht="15" hidden="false" customHeight="false" outlineLevel="0" collapsed="false">
      <c r="B5" s="3" t="s">
        <v>2</v>
      </c>
    </row>
    <row r="6" customFormat="false" ht="15" hidden="false" customHeight="false" outlineLevel="0" collapsed="false">
      <c r="A6" s="4"/>
      <c r="B6" s="5" t="s">
        <v>3</v>
      </c>
      <c r="C6" s="5" t="s">
        <v>4</v>
      </c>
      <c r="D6" s="5" t="s">
        <v>5</v>
      </c>
      <c r="E6" s="5" t="s">
        <v>6</v>
      </c>
    </row>
    <row r="7" customFormat="false" ht="15" hidden="false" customHeight="false" outlineLevel="0" collapsed="false">
      <c r="B7" s="6" t="s">
        <v>7</v>
      </c>
      <c r="C7" s="7" t="n">
        <v>5150017</v>
      </c>
      <c r="D7" s="7" t="n">
        <v>75255</v>
      </c>
      <c r="E7" s="8" t="n">
        <f aca="false">C7/D7</f>
        <v>68.4342169955485</v>
      </c>
    </row>
    <row r="8" customFormat="false" ht="15" hidden="false" customHeight="false" outlineLevel="0" collapsed="false">
      <c r="B8" s="6" t="s">
        <v>8</v>
      </c>
      <c r="C8" s="7" t="n">
        <f aca="false">C7/211</f>
        <v>24407.663507109</v>
      </c>
      <c r="D8" s="7" t="n">
        <f aca="false">D7/211</f>
        <v>356.658767772512</v>
      </c>
      <c r="E8" s="8" t="n">
        <f aca="false">C8/D8</f>
        <v>68.4342169955485</v>
      </c>
    </row>
    <row r="9" customFormat="false" ht="15" hidden="false" customHeight="false" outlineLevel="0" collapsed="false">
      <c r="B9" s="6" t="s">
        <v>9</v>
      </c>
      <c r="C9" s="7" t="n">
        <v>7566686</v>
      </c>
      <c r="D9" s="7" t="n">
        <v>222046</v>
      </c>
      <c r="E9" s="8" t="n">
        <f aca="false">C9/D9</f>
        <v>34.0771101483476</v>
      </c>
    </row>
    <row r="10" customFormat="false" ht="15" hidden="false" customHeight="false" outlineLevel="0" collapsed="false">
      <c r="B10" s="6" t="s">
        <v>10</v>
      </c>
      <c r="C10" s="7" t="n">
        <v>100000</v>
      </c>
      <c r="D10" s="7" t="n">
        <v>25922</v>
      </c>
      <c r="E10" s="8" t="n">
        <f aca="false">C10/D10</f>
        <v>3.85772702723555</v>
      </c>
    </row>
    <row r="13" customFormat="false" ht="15" hidden="false" customHeight="false" outlineLevel="0" collapsed="false">
      <c r="B13" s="3" t="s">
        <v>11</v>
      </c>
    </row>
    <row r="14" customFormat="false" ht="15" hidden="false" customHeight="false" outlineLevel="0" collapsed="false">
      <c r="B14" s="9" t="s">
        <v>12</v>
      </c>
      <c r="C14" s="9"/>
      <c r="D14" s="9"/>
      <c r="E14" s="9"/>
      <c r="F14" s="9"/>
      <c r="G14" s="9"/>
      <c r="H14" s="9"/>
    </row>
    <row r="16" customFormat="false" ht="15" hidden="false" customHeight="false" outlineLevel="0" collapsed="false">
      <c r="A16" s="4"/>
      <c r="B16" s="5" t="s">
        <v>13</v>
      </c>
      <c r="C16" s="5" t="s">
        <v>14</v>
      </c>
      <c r="D16" s="5" t="s">
        <v>15</v>
      </c>
    </row>
    <row r="17" customFormat="false" ht="15" hidden="false" customHeight="false" outlineLevel="0" collapsed="false">
      <c r="B17" s="6" t="s">
        <v>16</v>
      </c>
      <c r="C17" s="7" t="n">
        <v>219877</v>
      </c>
      <c r="D17" s="7" t="n">
        <f aca="false">C17+235127</f>
        <v>455004</v>
      </c>
    </row>
    <row r="18" customFormat="false" ht="15" hidden="false" customHeight="false" outlineLevel="0" collapsed="false">
      <c r="B18" s="6" t="s">
        <v>17</v>
      </c>
      <c r="C18" s="7" t="n">
        <f aca="false">'VCCA Raw Sections'!$G$2</f>
        <v>75255</v>
      </c>
      <c r="D18" s="7" t="n">
        <f aca="false">C18</f>
        <v>75255</v>
      </c>
    </row>
    <row r="19" customFormat="false" ht="15" hidden="false" customHeight="false" outlineLevel="0" collapsed="false">
      <c r="B19" s="10" t="s">
        <v>18</v>
      </c>
      <c r="C19" s="11" t="n">
        <f aca="false">C17/C18</f>
        <v>2.9217593515381</v>
      </c>
      <c r="D19" s="11" t="n">
        <f aca="false">D17/D18</f>
        <v>6.04616304564481</v>
      </c>
    </row>
    <row r="22" customFormat="false" ht="15" hidden="false" customHeight="false" outlineLevel="0" collapsed="false">
      <c r="B22" s="3" t="s">
        <v>19</v>
      </c>
    </row>
    <row r="23" customFormat="false" ht="15" hidden="false" customHeight="false" outlineLevel="0" collapsed="false">
      <c r="B23" s="9" t="s">
        <v>20</v>
      </c>
      <c r="C23" s="9"/>
      <c r="D23" s="9"/>
      <c r="E23" s="9"/>
      <c r="F23" s="9"/>
      <c r="G23" s="9"/>
      <c r="H23" s="9"/>
    </row>
    <row r="25" customFormat="false" ht="15" hidden="false" customHeight="false" outlineLevel="0" collapsed="false">
      <c r="A25" s="4"/>
      <c r="B25" s="5" t="s">
        <v>13</v>
      </c>
      <c r="C25" s="5" t="s">
        <v>14</v>
      </c>
      <c r="D25" s="5" t="s">
        <v>15</v>
      </c>
    </row>
    <row r="26" customFormat="false" ht="15" hidden="false" customHeight="false" outlineLevel="0" collapsed="false">
      <c r="B26" s="6" t="s">
        <v>21</v>
      </c>
      <c r="C26" s="7" t="n">
        <v>4695</v>
      </c>
      <c r="D26" s="7" t="n">
        <f aca="false">C26+79958</f>
        <v>84653</v>
      </c>
    </row>
    <row r="27" customFormat="false" ht="15" hidden="false" customHeight="false" outlineLevel="0" collapsed="false">
      <c r="B27" s="6" t="s">
        <v>17</v>
      </c>
      <c r="C27" s="7" t="n">
        <f aca="false">'VCCA Raw Sections'!$G$2</f>
        <v>75255</v>
      </c>
      <c r="D27" s="7" t="n">
        <f aca="false">C27</f>
        <v>75255</v>
      </c>
    </row>
    <row r="28" customFormat="false" ht="15" hidden="false" customHeight="false" outlineLevel="0" collapsed="false">
      <c r="B28" s="10" t="s">
        <v>22</v>
      </c>
      <c r="C28" s="11" t="n">
        <f aca="false">C26/C27</f>
        <v>0.0623878812039067</v>
      </c>
      <c r="D28" s="11" t="n">
        <f aca="false">D26/D27</f>
        <v>1.1248820676367</v>
      </c>
    </row>
    <row r="30" customFormat="false" ht="15" hidden="false" customHeight="true" outlineLevel="0" collapsed="false">
      <c r="B30" s="12" t="s">
        <v>23</v>
      </c>
      <c r="C30" s="12"/>
      <c r="D30" s="12"/>
      <c r="E30" s="12"/>
      <c r="F30" s="12"/>
      <c r="G30" s="12"/>
      <c r="H30" s="12"/>
    </row>
    <row r="31" customFormat="false" ht="15" hidden="false" customHeight="false" outlineLevel="0" collapsed="false">
      <c r="B31" s="12"/>
      <c r="C31" s="12"/>
      <c r="D31" s="12"/>
      <c r="E31" s="12"/>
      <c r="F31" s="12"/>
      <c r="G31" s="12"/>
      <c r="H31" s="12"/>
    </row>
  </sheetData>
  <mergeCells count="5">
    <mergeCell ref="B2:H2"/>
    <mergeCell ref="B3:H3"/>
    <mergeCell ref="B14:H14"/>
    <mergeCell ref="B23:H23"/>
    <mergeCell ref="B30:H31"/>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0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26"/>
    <col collapsed="false" customWidth="true" hidden="false" outlineLevel="0" max="2" min="2" style="0" width="42"/>
    <col collapsed="false" customWidth="true" hidden="false" outlineLevel="0" max="3" min="3" style="0" width="26"/>
    <col collapsed="false" customWidth="true" hidden="false" outlineLevel="0" max="4" min="4" style="0" width="12"/>
    <col collapsed="false" customWidth="true" hidden="false" outlineLevel="0" max="5" min="5" style="0" width="22"/>
    <col collapsed="false" customWidth="true" hidden="false" outlineLevel="0" max="6" min="6" style="0" width="12"/>
  </cols>
  <sheetData>
    <row r="1" customFormat="false" ht="15" hidden="false" customHeight="false" outlineLevel="0" collapsed="false">
      <c r="A1" s="13" t="s">
        <v>24</v>
      </c>
      <c r="B1" s="13"/>
      <c r="C1" s="13"/>
      <c r="D1" s="13"/>
      <c r="E1" s="13"/>
      <c r="F1" s="13"/>
    </row>
    <row r="3" customFormat="false" ht="15" hidden="false" customHeight="false" outlineLevel="0" collapsed="false">
      <c r="A3" s="4" t="s">
        <v>25</v>
      </c>
      <c r="B3" s="5" t="s">
        <v>26</v>
      </c>
      <c r="C3" s="5" t="s">
        <v>27</v>
      </c>
      <c r="D3" s="5" t="s">
        <v>28</v>
      </c>
      <c r="E3" s="5" t="s">
        <v>29</v>
      </c>
      <c r="F3" s="5" t="s">
        <v>30</v>
      </c>
    </row>
    <row r="4" customFormat="false" ht="15" hidden="false" customHeight="false" outlineLevel="0" collapsed="false">
      <c r="A4" s="6" t="s">
        <v>31</v>
      </c>
      <c r="B4" s="6" t="s">
        <v>32</v>
      </c>
      <c r="C4" s="6" t="s">
        <v>33</v>
      </c>
      <c r="D4" s="7" t="n">
        <v>312546</v>
      </c>
      <c r="E4" s="7" t="n">
        <v>12003</v>
      </c>
      <c r="F4" s="7" t="n">
        <v>338836</v>
      </c>
    </row>
    <row r="5" customFormat="false" ht="15" hidden="false" customHeight="false" outlineLevel="0" collapsed="false">
      <c r="A5" s="6" t="s">
        <v>34</v>
      </c>
      <c r="B5" s="6" t="s">
        <v>35</v>
      </c>
      <c r="C5" s="6" t="s">
        <v>33</v>
      </c>
      <c r="D5" s="7" t="n">
        <v>184901</v>
      </c>
      <c r="E5" s="7" t="n">
        <v>10041</v>
      </c>
      <c r="F5" s="7" t="n">
        <v>215683</v>
      </c>
    </row>
    <row r="6" customFormat="false" ht="15" hidden="false" customHeight="false" outlineLevel="0" collapsed="false">
      <c r="A6" s="6" t="s">
        <v>36</v>
      </c>
      <c r="B6" s="6" t="s">
        <v>37</v>
      </c>
      <c r="C6" s="6" t="s">
        <v>33</v>
      </c>
      <c r="D6" s="7" t="n">
        <v>124467</v>
      </c>
      <c r="E6" s="7" t="n">
        <v>8400</v>
      </c>
      <c r="F6" s="7" t="n">
        <v>141472</v>
      </c>
    </row>
    <row r="7" customFormat="false" ht="15" hidden="false" customHeight="false" outlineLevel="0" collapsed="false">
      <c r="A7" s="6" t="s">
        <v>38</v>
      </c>
      <c r="B7" s="6" t="s">
        <v>39</v>
      </c>
      <c r="C7" s="6" t="s">
        <v>33</v>
      </c>
      <c r="D7" s="7" t="n">
        <v>104290</v>
      </c>
      <c r="E7" s="7" t="n">
        <v>3998</v>
      </c>
      <c r="F7" s="7" t="n">
        <v>108172</v>
      </c>
    </row>
    <row r="8" customFormat="false" ht="15" hidden="false" customHeight="false" outlineLevel="0" collapsed="false">
      <c r="A8" s="6" t="s">
        <v>40</v>
      </c>
      <c r="B8" s="6" t="s">
        <v>41</v>
      </c>
      <c r="C8" s="6" t="s">
        <v>33</v>
      </c>
      <c r="D8" s="7" t="n">
        <v>88480</v>
      </c>
      <c r="E8" s="7" t="n">
        <v>6231</v>
      </c>
      <c r="F8" s="7" t="n">
        <v>93296</v>
      </c>
    </row>
    <row r="9" customFormat="false" ht="15" hidden="false" customHeight="false" outlineLevel="0" collapsed="false">
      <c r="A9" s="6" t="s">
        <v>42</v>
      </c>
      <c r="B9" s="6" t="s">
        <v>43</v>
      </c>
      <c r="C9" s="6" t="s">
        <v>33</v>
      </c>
      <c r="D9" s="7" t="n">
        <v>81631</v>
      </c>
      <c r="E9" s="7" t="n">
        <v>5309</v>
      </c>
      <c r="F9" s="7" t="n">
        <v>88139</v>
      </c>
    </row>
    <row r="10" customFormat="false" ht="15" hidden="false" customHeight="false" outlineLevel="0" collapsed="false">
      <c r="A10" s="6" t="s">
        <v>44</v>
      </c>
      <c r="B10" s="6" t="s">
        <v>45</v>
      </c>
      <c r="C10" s="6" t="s">
        <v>46</v>
      </c>
      <c r="D10" s="7" t="n">
        <v>60350</v>
      </c>
      <c r="E10" s="7" t="n">
        <v>2922</v>
      </c>
      <c r="F10" s="7" t="n">
        <v>77715</v>
      </c>
    </row>
    <row r="11" customFormat="false" ht="15" hidden="false" customHeight="false" outlineLevel="0" collapsed="false">
      <c r="A11" s="6" t="s">
        <v>47</v>
      </c>
      <c r="B11" s="6" t="s">
        <v>48</v>
      </c>
      <c r="C11" s="6" t="s">
        <v>46</v>
      </c>
      <c r="D11" s="7" t="n">
        <v>43740</v>
      </c>
      <c r="E11" s="7" t="n">
        <v>2606</v>
      </c>
      <c r="F11" s="7" t="n">
        <v>52366</v>
      </c>
    </row>
    <row r="12" customFormat="false" ht="15" hidden="false" customHeight="false" outlineLevel="0" collapsed="false">
      <c r="A12" s="6" t="s">
        <v>49</v>
      </c>
      <c r="B12" s="6" t="s">
        <v>50</v>
      </c>
      <c r="C12" s="6" t="s">
        <v>46</v>
      </c>
      <c r="D12" s="7" t="n">
        <v>28347</v>
      </c>
      <c r="E12" s="7" t="n">
        <v>3832</v>
      </c>
      <c r="F12" s="7" t="n">
        <v>34481</v>
      </c>
    </row>
    <row r="13" customFormat="false" ht="15" hidden="false" customHeight="false" outlineLevel="0" collapsed="false">
      <c r="A13" s="6" t="s">
        <v>51</v>
      </c>
      <c r="B13" s="6" t="s">
        <v>46</v>
      </c>
      <c r="C13" s="6" t="s">
        <v>46</v>
      </c>
      <c r="D13" s="7" t="n">
        <v>19870</v>
      </c>
      <c r="E13" s="7" t="n">
        <v>2098</v>
      </c>
      <c r="F13" s="7" t="n">
        <v>24974</v>
      </c>
    </row>
    <row r="14" customFormat="false" ht="15" hidden="false" customHeight="false" outlineLevel="0" collapsed="false">
      <c r="A14" s="6" t="s">
        <v>52</v>
      </c>
      <c r="B14" s="6" t="s">
        <v>53</v>
      </c>
      <c r="C14" s="6" t="s">
        <v>46</v>
      </c>
      <c r="D14" s="7" t="n">
        <v>18079</v>
      </c>
      <c r="E14" s="7" t="n">
        <v>1459</v>
      </c>
      <c r="F14" s="7" t="n">
        <v>21314</v>
      </c>
    </row>
    <row r="15" customFormat="false" ht="15" hidden="false" customHeight="false" outlineLevel="0" collapsed="false">
      <c r="A15" s="6" t="s">
        <v>54</v>
      </c>
      <c r="B15" s="6" t="s">
        <v>55</v>
      </c>
      <c r="C15" s="6" t="s">
        <v>33</v>
      </c>
      <c r="D15" s="7" t="n">
        <v>17205</v>
      </c>
      <c r="E15" s="7" t="n">
        <v>1794</v>
      </c>
      <c r="F15" s="7" t="n">
        <v>18328</v>
      </c>
    </row>
    <row r="16" customFormat="false" ht="15" hidden="false" customHeight="false" outlineLevel="0" collapsed="false">
      <c r="A16" s="6" t="s">
        <v>56</v>
      </c>
      <c r="B16" s="6" t="s">
        <v>57</v>
      </c>
      <c r="C16" s="6" t="s">
        <v>33</v>
      </c>
      <c r="D16" s="7" t="n">
        <v>16021</v>
      </c>
      <c r="E16" s="7" t="n">
        <v>1710</v>
      </c>
      <c r="F16" s="7" t="n">
        <v>16407</v>
      </c>
    </row>
    <row r="17" customFormat="false" ht="15" hidden="false" customHeight="false" outlineLevel="0" collapsed="false">
      <c r="A17" s="6" t="s">
        <v>58</v>
      </c>
      <c r="B17" s="6" t="s">
        <v>59</v>
      </c>
      <c r="C17" s="6" t="s">
        <v>60</v>
      </c>
      <c r="D17" s="7" t="n">
        <v>14472</v>
      </c>
      <c r="E17" s="7" t="n">
        <v>1030</v>
      </c>
      <c r="F17" s="7" t="n">
        <v>19530</v>
      </c>
    </row>
    <row r="18" customFormat="false" ht="15" hidden="false" customHeight="false" outlineLevel="0" collapsed="false">
      <c r="A18" s="6" t="s">
        <v>61</v>
      </c>
      <c r="B18" s="6" t="s">
        <v>62</v>
      </c>
      <c r="C18" s="6" t="s">
        <v>46</v>
      </c>
      <c r="D18" s="7" t="n">
        <v>13804</v>
      </c>
      <c r="E18" s="7" t="n">
        <v>1098</v>
      </c>
      <c r="F18" s="7" t="n">
        <v>15521</v>
      </c>
    </row>
    <row r="19" customFormat="false" ht="15" hidden="false" customHeight="false" outlineLevel="0" collapsed="false">
      <c r="A19" s="6" t="s">
        <v>63</v>
      </c>
      <c r="B19" s="6" t="s">
        <v>64</v>
      </c>
      <c r="C19" s="6" t="s">
        <v>33</v>
      </c>
      <c r="D19" s="7" t="n">
        <v>12938</v>
      </c>
      <c r="E19" s="7" t="n">
        <v>2059</v>
      </c>
      <c r="F19" s="7" t="n">
        <v>15591</v>
      </c>
    </row>
    <row r="20" customFormat="false" ht="15" hidden="false" customHeight="false" outlineLevel="0" collapsed="false">
      <c r="A20" s="6" t="s">
        <v>65</v>
      </c>
      <c r="B20" s="6" t="s">
        <v>66</v>
      </c>
      <c r="C20" s="6" t="s">
        <v>67</v>
      </c>
      <c r="D20" s="7" t="n">
        <v>12813</v>
      </c>
      <c r="E20" s="7" t="n">
        <v>1790</v>
      </c>
      <c r="F20" s="7" t="n">
        <v>16561</v>
      </c>
    </row>
    <row r="21" customFormat="false" ht="15" hidden="false" customHeight="false" outlineLevel="0" collapsed="false">
      <c r="A21" s="6" t="s">
        <v>68</v>
      </c>
      <c r="B21" s="6" t="s">
        <v>69</v>
      </c>
      <c r="C21" s="6" t="s">
        <v>70</v>
      </c>
      <c r="D21" s="7" t="n">
        <v>11467</v>
      </c>
      <c r="E21" s="7" t="n">
        <v>1372</v>
      </c>
      <c r="F21" s="7" t="n">
        <v>12874</v>
      </c>
    </row>
    <row r="22" customFormat="false" ht="15" hidden="false" customHeight="false" outlineLevel="0" collapsed="false">
      <c r="A22" s="6" t="s">
        <v>71</v>
      </c>
      <c r="B22" s="6" t="s">
        <v>72</v>
      </c>
      <c r="C22" s="6" t="s">
        <v>73</v>
      </c>
      <c r="D22" s="7" t="n">
        <v>10984</v>
      </c>
      <c r="E22" s="7" t="n">
        <v>2146</v>
      </c>
      <c r="F22" s="7" t="n">
        <v>11625</v>
      </c>
    </row>
    <row r="23" customFormat="false" ht="15" hidden="false" customHeight="false" outlineLevel="0" collapsed="false">
      <c r="A23" s="6" t="s">
        <v>74</v>
      </c>
      <c r="B23" s="6" t="s">
        <v>75</v>
      </c>
      <c r="C23" s="6" t="s">
        <v>33</v>
      </c>
      <c r="D23" s="7" t="n">
        <v>10553</v>
      </c>
      <c r="E23" s="7" t="n">
        <v>1831</v>
      </c>
      <c r="F23" s="7" t="n">
        <v>12522</v>
      </c>
    </row>
    <row r="24" customFormat="false" ht="15" hidden="false" customHeight="false" outlineLevel="0" collapsed="false">
      <c r="A24" s="6" t="s">
        <v>76</v>
      </c>
      <c r="B24" s="6" t="s">
        <v>77</v>
      </c>
      <c r="C24" s="6" t="s">
        <v>46</v>
      </c>
      <c r="D24" s="7" t="n">
        <v>9355</v>
      </c>
      <c r="E24" s="7" t="n">
        <v>1381</v>
      </c>
      <c r="F24" s="7" t="n">
        <v>14074</v>
      </c>
    </row>
    <row r="25" customFormat="false" ht="15" hidden="false" customHeight="false" outlineLevel="0" collapsed="false">
      <c r="A25" s="6" t="s">
        <v>78</v>
      </c>
      <c r="B25" s="6" t="s">
        <v>79</v>
      </c>
      <c r="C25" s="6" t="s">
        <v>33</v>
      </c>
      <c r="D25" s="7" t="n">
        <v>9228</v>
      </c>
      <c r="E25" s="7" t="n">
        <v>1870</v>
      </c>
      <c r="F25" s="7" t="n">
        <v>9438</v>
      </c>
    </row>
    <row r="26" customFormat="false" ht="15" hidden="false" customHeight="false" outlineLevel="0" collapsed="false">
      <c r="A26" s="6" t="s">
        <v>80</v>
      </c>
      <c r="B26" s="6" t="s">
        <v>81</v>
      </c>
      <c r="C26" s="6" t="s">
        <v>46</v>
      </c>
      <c r="D26" s="7" t="n">
        <v>8703</v>
      </c>
      <c r="E26" s="7" t="n">
        <v>531</v>
      </c>
      <c r="F26" s="7" t="n">
        <v>9063</v>
      </c>
    </row>
    <row r="27" customFormat="false" ht="15" hidden="false" customHeight="false" outlineLevel="0" collapsed="false">
      <c r="A27" s="6" t="s">
        <v>82</v>
      </c>
      <c r="B27" s="6" t="s">
        <v>83</v>
      </c>
      <c r="C27" s="6" t="s">
        <v>33</v>
      </c>
      <c r="D27" s="7" t="n">
        <v>7069</v>
      </c>
      <c r="E27" s="7" t="n">
        <v>957</v>
      </c>
      <c r="F27" s="7" t="n">
        <v>7465</v>
      </c>
    </row>
    <row r="28" customFormat="false" ht="15" hidden="false" customHeight="false" outlineLevel="0" collapsed="false">
      <c r="A28" s="6" t="s">
        <v>84</v>
      </c>
      <c r="B28" s="6" t="s">
        <v>85</v>
      </c>
      <c r="C28" s="6" t="s">
        <v>46</v>
      </c>
      <c r="D28" s="7" t="n">
        <v>7036</v>
      </c>
      <c r="E28" s="7" t="n">
        <v>1123</v>
      </c>
      <c r="F28" s="7" t="n">
        <v>8159</v>
      </c>
    </row>
    <row r="29" customFormat="false" ht="15" hidden="false" customHeight="false" outlineLevel="0" collapsed="false">
      <c r="A29" s="6" t="s">
        <v>86</v>
      </c>
      <c r="B29" s="6" t="s">
        <v>87</v>
      </c>
      <c r="C29" s="6" t="s">
        <v>70</v>
      </c>
      <c r="D29" s="7" t="n">
        <v>6900</v>
      </c>
      <c r="E29" s="7" t="n">
        <v>903</v>
      </c>
      <c r="F29" s="7" t="n">
        <v>7451</v>
      </c>
    </row>
    <row r="30" customFormat="false" ht="15" hidden="false" customHeight="false" outlineLevel="0" collapsed="false">
      <c r="A30" s="6" t="s">
        <v>88</v>
      </c>
      <c r="B30" s="6" t="s">
        <v>89</v>
      </c>
      <c r="C30" s="6" t="s">
        <v>33</v>
      </c>
      <c r="D30" s="7" t="n">
        <v>6824</v>
      </c>
      <c r="E30" s="7" t="n">
        <v>1863</v>
      </c>
      <c r="F30" s="7" t="n">
        <v>8749</v>
      </c>
    </row>
    <row r="31" customFormat="false" ht="15" hidden="false" customHeight="false" outlineLevel="0" collapsed="false">
      <c r="A31" s="6" t="s">
        <v>90</v>
      </c>
      <c r="B31" s="6" t="s">
        <v>91</v>
      </c>
      <c r="C31" s="6" t="s">
        <v>33</v>
      </c>
      <c r="D31" s="7" t="n">
        <v>6419</v>
      </c>
      <c r="E31" s="7" t="n">
        <v>881</v>
      </c>
      <c r="F31" s="7" t="n">
        <v>6587</v>
      </c>
    </row>
    <row r="32" customFormat="false" ht="15" hidden="false" customHeight="false" outlineLevel="0" collapsed="false">
      <c r="A32" s="6" t="s">
        <v>92</v>
      </c>
      <c r="B32" s="6" t="s">
        <v>93</v>
      </c>
      <c r="C32" s="6" t="s">
        <v>46</v>
      </c>
      <c r="D32" s="7" t="n">
        <v>6053</v>
      </c>
      <c r="E32" s="7" t="n">
        <v>670</v>
      </c>
      <c r="F32" s="7" t="n">
        <v>6407</v>
      </c>
    </row>
    <row r="33" customFormat="false" ht="15" hidden="false" customHeight="false" outlineLevel="0" collapsed="false">
      <c r="A33" s="6" t="s">
        <v>94</v>
      </c>
      <c r="B33" s="6" t="s">
        <v>95</v>
      </c>
      <c r="C33" s="6" t="s">
        <v>96</v>
      </c>
      <c r="D33" s="7" t="n">
        <v>5967</v>
      </c>
      <c r="E33" s="7" t="n">
        <v>859</v>
      </c>
      <c r="F33" s="7" t="n">
        <v>6263</v>
      </c>
    </row>
    <row r="34" customFormat="false" ht="15" hidden="false" customHeight="false" outlineLevel="0" collapsed="false">
      <c r="A34" s="6" t="s">
        <v>97</v>
      </c>
      <c r="B34" s="6" t="s">
        <v>98</v>
      </c>
      <c r="C34" s="6" t="s">
        <v>33</v>
      </c>
      <c r="D34" s="7" t="n">
        <v>5375</v>
      </c>
      <c r="E34" s="7" t="n">
        <v>1016</v>
      </c>
      <c r="F34" s="7" t="n">
        <v>5648</v>
      </c>
    </row>
    <row r="35" customFormat="false" ht="15" hidden="false" customHeight="false" outlineLevel="0" collapsed="false">
      <c r="A35" s="6" t="s">
        <v>99</v>
      </c>
      <c r="B35" s="6" t="s">
        <v>100</v>
      </c>
      <c r="C35" s="6" t="s">
        <v>96</v>
      </c>
      <c r="D35" s="7" t="n">
        <v>5054</v>
      </c>
      <c r="E35" s="7" t="n">
        <v>657</v>
      </c>
      <c r="F35" s="7" t="n">
        <v>7740</v>
      </c>
    </row>
    <row r="36" customFormat="false" ht="15" hidden="false" customHeight="false" outlineLevel="0" collapsed="false">
      <c r="A36" s="6" t="s">
        <v>101</v>
      </c>
      <c r="B36" s="6" t="s">
        <v>102</v>
      </c>
      <c r="C36" s="6" t="s">
        <v>102</v>
      </c>
      <c r="D36" s="7" t="n">
        <v>4576</v>
      </c>
      <c r="E36" s="7" t="n">
        <v>477</v>
      </c>
      <c r="F36" s="7" t="n">
        <v>5950</v>
      </c>
    </row>
    <row r="37" customFormat="false" ht="15" hidden="false" customHeight="false" outlineLevel="0" collapsed="false">
      <c r="A37" s="6" t="s">
        <v>103</v>
      </c>
      <c r="B37" s="6" t="s">
        <v>104</v>
      </c>
      <c r="C37" s="6" t="s">
        <v>70</v>
      </c>
      <c r="D37" s="7" t="n">
        <v>4546</v>
      </c>
      <c r="E37" s="7" t="n">
        <v>681</v>
      </c>
      <c r="F37" s="7" t="n">
        <v>4634</v>
      </c>
    </row>
    <row r="38" customFormat="false" ht="15" hidden="false" customHeight="false" outlineLevel="0" collapsed="false">
      <c r="A38" s="6" t="s">
        <v>105</v>
      </c>
      <c r="B38" s="6" t="s">
        <v>106</v>
      </c>
      <c r="C38" s="6" t="s">
        <v>107</v>
      </c>
      <c r="D38" s="7" t="n">
        <v>4471</v>
      </c>
      <c r="E38" s="7" t="n">
        <v>898</v>
      </c>
      <c r="F38" s="7" t="n">
        <v>4902</v>
      </c>
    </row>
    <row r="39" customFormat="false" ht="15" hidden="false" customHeight="false" outlineLevel="0" collapsed="false">
      <c r="A39" s="6" t="s">
        <v>108</v>
      </c>
      <c r="B39" s="6" t="s">
        <v>109</v>
      </c>
      <c r="C39" s="6" t="s">
        <v>33</v>
      </c>
      <c r="D39" s="7" t="n">
        <v>4418</v>
      </c>
      <c r="E39" s="7" t="n">
        <v>972</v>
      </c>
      <c r="F39" s="7" t="n">
        <v>4558</v>
      </c>
    </row>
    <row r="40" customFormat="false" ht="15" hidden="false" customHeight="false" outlineLevel="0" collapsed="false">
      <c r="A40" s="6" t="s">
        <v>110</v>
      </c>
      <c r="B40" s="6" t="s">
        <v>107</v>
      </c>
      <c r="C40" s="6" t="s">
        <v>107</v>
      </c>
      <c r="D40" s="7" t="n">
        <v>3946</v>
      </c>
      <c r="E40" s="7" t="n">
        <v>834</v>
      </c>
      <c r="F40" s="7" t="n">
        <v>4924</v>
      </c>
    </row>
    <row r="41" customFormat="false" ht="15" hidden="false" customHeight="false" outlineLevel="0" collapsed="false">
      <c r="A41" s="6" t="s">
        <v>111</v>
      </c>
      <c r="B41" s="6" t="s">
        <v>112</v>
      </c>
      <c r="C41" s="6" t="s">
        <v>113</v>
      </c>
      <c r="D41" s="7" t="n">
        <v>3921</v>
      </c>
      <c r="E41" s="7" t="n">
        <v>1258</v>
      </c>
      <c r="F41" s="7" t="n">
        <v>4047</v>
      </c>
    </row>
    <row r="42" customFormat="false" ht="15" hidden="false" customHeight="false" outlineLevel="0" collapsed="false">
      <c r="A42" s="6" t="s">
        <v>114</v>
      </c>
      <c r="B42" s="6" t="s">
        <v>115</v>
      </c>
      <c r="C42" s="6" t="s">
        <v>116</v>
      </c>
      <c r="D42" s="7" t="n">
        <v>3833</v>
      </c>
      <c r="E42" s="7" t="n">
        <v>1058</v>
      </c>
      <c r="F42" s="7" t="n">
        <v>3961</v>
      </c>
    </row>
    <row r="43" customFormat="false" ht="15" hidden="false" customHeight="false" outlineLevel="0" collapsed="false">
      <c r="A43" s="6" t="s">
        <v>117</v>
      </c>
      <c r="B43" s="6" t="s">
        <v>118</v>
      </c>
      <c r="C43" s="6" t="s">
        <v>73</v>
      </c>
      <c r="D43" s="7" t="n">
        <v>3793</v>
      </c>
      <c r="E43" s="7" t="n">
        <v>740</v>
      </c>
      <c r="F43" s="7" t="n">
        <v>4318</v>
      </c>
    </row>
    <row r="44" customFormat="false" ht="15" hidden="false" customHeight="false" outlineLevel="0" collapsed="false">
      <c r="A44" s="6" t="s">
        <v>119</v>
      </c>
      <c r="B44" s="6" t="s">
        <v>120</v>
      </c>
      <c r="C44" s="6" t="s">
        <v>73</v>
      </c>
      <c r="D44" s="7" t="n">
        <v>3753</v>
      </c>
      <c r="E44" s="7" t="n">
        <v>437</v>
      </c>
      <c r="F44" s="7" t="n">
        <v>5619</v>
      </c>
    </row>
    <row r="45" customFormat="false" ht="15" hidden="false" customHeight="false" outlineLevel="0" collapsed="false">
      <c r="A45" s="6" t="s">
        <v>121</v>
      </c>
      <c r="B45" s="6" t="s">
        <v>122</v>
      </c>
      <c r="C45" s="6" t="s">
        <v>123</v>
      </c>
      <c r="D45" s="7" t="n">
        <v>3536</v>
      </c>
      <c r="E45" s="7" t="n">
        <v>323</v>
      </c>
      <c r="F45" s="7" t="n">
        <v>4074</v>
      </c>
    </row>
    <row r="46" customFormat="false" ht="15" hidden="false" customHeight="false" outlineLevel="0" collapsed="false">
      <c r="A46" s="6" t="s">
        <v>124</v>
      </c>
      <c r="B46" s="6" t="s">
        <v>125</v>
      </c>
      <c r="C46" s="6" t="s">
        <v>33</v>
      </c>
      <c r="D46" s="7" t="n">
        <v>3349</v>
      </c>
      <c r="E46" s="7" t="n">
        <v>392</v>
      </c>
      <c r="F46" s="7" t="n">
        <v>3414</v>
      </c>
    </row>
    <row r="47" customFormat="false" ht="15" hidden="false" customHeight="false" outlineLevel="0" collapsed="false">
      <c r="A47" s="6" t="s">
        <v>126</v>
      </c>
      <c r="B47" s="6" t="s">
        <v>127</v>
      </c>
      <c r="C47" s="6" t="s">
        <v>70</v>
      </c>
      <c r="D47" s="7" t="n">
        <v>3343</v>
      </c>
      <c r="E47" s="7" t="n">
        <v>868</v>
      </c>
      <c r="F47" s="7" t="n">
        <v>3400</v>
      </c>
    </row>
    <row r="48" customFormat="false" ht="15" hidden="false" customHeight="false" outlineLevel="0" collapsed="false">
      <c r="A48" s="6" t="s">
        <v>128</v>
      </c>
      <c r="B48" s="6" t="s">
        <v>129</v>
      </c>
      <c r="C48" s="6" t="s">
        <v>96</v>
      </c>
      <c r="D48" s="7" t="n">
        <v>3278</v>
      </c>
      <c r="E48" s="7" t="n">
        <v>433</v>
      </c>
      <c r="F48" s="7" t="n">
        <v>3377</v>
      </c>
    </row>
    <row r="49" customFormat="false" ht="15" hidden="false" customHeight="false" outlineLevel="0" collapsed="false">
      <c r="A49" s="6" t="s">
        <v>130</v>
      </c>
      <c r="B49" s="6" t="s">
        <v>131</v>
      </c>
      <c r="C49" s="6" t="s">
        <v>132</v>
      </c>
      <c r="D49" s="7" t="n">
        <v>3130</v>
      </c>
      <c r="E49" s="7" t="n">
        <v>428</v>
      </c>
      <c r="F49" s="7" t="n">
        <v>5207</v>
      </c>
    </row>
    <row r="50" customFormat="false" ht="15" hidden="false" customHeight="false" outlineLevel="0" collapsed="false">
      <c r="A50" s="6" t="s">
        <v>133</v>
      </c>
      <c r="B50" s="6" t="s">
        <v>134</v>
      </c>
      <c r="C50" s="6" t="s">
        <v>135</v>
      </c>
      <c r="D50" s="7" t="n">
        <v>2993</v>
      </c>
      <c r="E50" s="7" t="n">
        <v>788</v>
      </c>
      <c r="F50" s="7" t="n">
        <v>3513</v>
      </c>
    </row>
    <row r="51" customFormat="false" ht="15" hidden="false" customHeight="false" outlineLevel="0" collapsed="false">
      <c r="A51" s="6" t="s">
        <v>136</v>
      </c>
      <c r="B51" s="6" t="s">
        <v>137</v>
      </c>
      <c r="C51" s="6" t="s">
        <v>96</v>
      </c>
      <c r="D51" s="7" t="n">
        <v>2905</v>
      </c>
      <c r="E51" s="7" t="n">
        <v>849</v>
      </c>
      <c r="F51" s="7" t="n">
        <v>3837</v>
      </c>
    </row>
    <row r="52" customFormat="false" ht="15" hidden="false" customHeight="false" outlineLevel="0" collapsed="false">
      <c r="A52" s="6" t="s">
        <v>138</v>
      </c>
      <c r="B52" s="6" t="s">
        <v>139</v>
      </c>
      <c r="C52" s="6" t="s">
        <v>140</v>
      </c>
      <c r="D52" s="7" t="n">
        <v>2891</v>
      </c>
      <c r="E52" s="7" t="n">
        <v>610</v>
      </c>
      <c r="F52" s="7" t="n">
        <v>3008</v>
      </c>
    </row>
    <row r="53" customFormat="false" ht="15" hidden="false" customHeight="false" outlineLevel="0" collapsed="false">
      <c r="A53" s="6" t="s">
        <v>141</v>
      </c>
      <c r="B53" s="6" t="s">
        <v>142</v>
      </c>
      <c r="C53" s="6" t="s">
        <v>123</v>
      </c>
      <c r="D53" s="7" t="n">
        <v>2822</v>
      </c>
      <c r="E53" s="7" t="n">
        <v>575</v>
      </c>
      <c r="F53" s="7" t="n">
        <v>3337</v>
      </c>
    </row>
    <row r="54" customFormat="false" ht="15" hidden="false" customHeight="false" outlineLevel="0" collapsed="false">
      <c r="A54" s="6" t="s">
        <v>143</v>
      </c>
      <c r="B54" s="6" t="s">
        <v>144</v>
      </c>
      <c r="C54" s="6" t="s">
        <v>33</v>
      </c>
      <c r="D54" s="7" t="n">
        <v>2817</v>
      </c>
      <c r="E54" s="7" t="n">
        <v>539</v>
      </c>
      <c r="F54" s="7" t="n">
        <v>2957</v>
      </c>
    </row>
    <row r="55" customFormat="false" ht="15" hidden="false" customHeight="false" outlineLevel="0" collapsed="false">
      <c r="A55" s="6" t="s">
        <v>145</v>
      </c>
      <c r="B55" s="6" t="s">
        <v>146</v>
      </c>
      <c r="C55" s="6" t="s">
        <v>70</v>
      </c>
      <c r="D55" s="7" t="n">
        <v>2762</v>
      </c>
      <c r="E55" s="7" t="n">
        <v>494</v>
      </c>
      <c r="F55" s="7" t="n">
        <v>3151</v>
      </c>
    </row>
    <row r="56" customFormat="false" ht="15" hidden="false" customHeight="false" outlineLevel="0" collapsed="false">
      <c r="A56" s="6" t="s">
        <v>147</v>
      </c>
      <c r="B56" s="6" t="s">
        <v>148</v>
      </c>
      <c r="C56" s="6" t="s">
        <v>148</v>
      </c>
      <c r="D56" s="7" t="n">
        <v>2722</v>
      </c>
      <c r="E56" s="7" t="n">
        <v>539</v>
      </c>
      <c r="F56" s="7" t="n">
        <v>3539</v>
      </c>
    </row>
    <row r="57" customFormat="false" ht="15" hidden="false" customHeight="false" outlineLevel="0" collapsed="false">
      <c r="A57" s="6" t="s">
        <v>149</v>
      </c>
      <c r="B57" s="6" t="s">
        <v>150</v>
      </c>
      <c r="C57" s="6" t="s">
        <v>96</v>
      </c>
      <c r="D57" s="7" t="n">
        <v>2561</v>
      </c>
      <c r="E57" s="7" t="n">
        <v>575</v>
      </c>
      <c r="F57" s="7" t="n">
        <v>2708</v>
      </c>
    </row>
    <row r="58" customFormat="false" ht="15" hidden="false" customHeight="false" outlineLevel="0" collapsed="false">
      <c r="A58" s="6" t="s">
        <v>151</v>
      </c>
      <c r="B58" s="6" t="s">
        <v>152</v>
      </c>
      <c r="C58" s="6" t="s">
        <v>96</v>
      </c>
      <c r="D58" s="7" t="n">
        <v>2370</v>
      </c>
      <c r="E58" s="7" t="n">
        <v>312</v>
      </c>
      <c r="F58" s="7" t="n">
        <v>2526</v>
      </c>
    </row>
    <row r="59" customFormat="false" ht="15" hidden="false" customHeight="false" outlineLevel="0" collapsed="false">
      <c r="A59" s="6" t="s">
        <v>153</v>
      </c>
      <c r="B59" s="6" t="s">
        <v>154</v>
      </c>
      <c r="C59" s="6" t="s">
        <v>33</v>
      </c>
      <c r="D59" s="7" t="n">
        <v>2170</v>
      </c>
      <c r="E59" s="7" t="n">
        <v>422</v>
      </c>
      <c r="F59" s="7" t="n">
        <v>2225</v>
      </c>
    </row>
    <row r="60" customFormat="false" ht="15" hidden="false" customHeight="false" outlineLevel="0" collapsed="false">
      <c r="A60" s="6" t="s">
        <v>155</v>
      </c>
      <c r="B60" s="6" t="s">
        <v>156</v>
      </c>
      <c r="C60" s="6" t="s">
        <v>157</v>
      </c>
      <c r="D60" s="7" t="n">
        <v>2157</v>
      </c>
      <c r="E60" s="7" t="n">
        <v>378</v>
      </c>
      <c r="F60" s="7" t="n">
        <v>2599</v>
      </c>
    </row>
    <row r="61" customFormat="false" ht="15" hidden="false" customHeight="false" outlineLevel="0" collapsed="false">
      <c r="A61" s="6" t="s">
        <v>158</v>
      </c>
      <c r="B61" s="6" t="s">
        <v>159</v>
      </c>
      <c r="C61" s="6" t="s">
        <v>70</v>
      </c>
      <c r="D61" s="7" t="n">
        <v>1971</v>
      </c>
      <c r="E61" s="7" t="n">
        <v>520</v>
      </c>
      <c r="F61" s="7" t="n">
        <v>3023</v>
      </c>
    </row>
    <row r="62" customFormat="false" ht="15" hidden="false" customHeight="false" outlineLevel="0" collapsed="false">
      <c r="A62" s="6" t="s">
        <v>160</v>
      </c>
      <c r="B62" s="6" t="s">
        <v>161</v>
      </c>
      <c r="C62" s="6" t="s">
        <v>162</v>
      </c>
      <c r="D62" s="7" t="n">
        <v>1911</v>
      </c>
      <c r="E62" s="7" t="n">
        <v>623</v>
      </c>
      <c r="F62" s="7" t="n">
        <v>2331</v>
      </c>
    </row>
    <row r="63" customFormat="false" ht="15" hidden="false" customHeight="false" outlineLevel="0" collapsed="false">
      <c r="A63" s="6" t="s">
        <v>163</v>
      </c>
      <c r="B63" s="6" t="s">
        <v>164</v>
      </c>
      <c r="C63" s="6" t="s">
        <v>70</v>
      </c>
      <c r="D63" s="7" t="n">
        <v>1899</v>
      </c>
      <c r="E63" s="7" t="n">
        <v>418</v>
      </c>
      <c r="F63" s="7" t="n">
        <v>2044</v>
      </c>
    </row>
    <row r="64" customFormat="false" ht="15" hidden="false" customHeight="false" outlineLevel="0" collapsed="false">
      <c r="A64" s="6" t="s">
        <v>165</v>
      </c>
      <c r="B64" s="6" t="s">
        <v>166</v>
      </c>
      <c r="C64" s="6" t="s">
        <v>123</v>
      </c>
      <c r="D64" s="7" t="n">
        <v>1871</v>
      </c>
      <c r="E64" s="7" t="n">
        <v>333</v>
      </c>
      <c r="F64" s="7" t="n">
        <v>2264</v>
      </c>
    </row>
    <row r="65" customFormat="false" ht="15" hidden="false" customHeight="false" outlineLevel="0" collapsed="false">
      <c r="A65" s="6" t="s">
        <v>167</v>
      </c>
      <c r="B65" s="6" t="s">
        <v>168</v>
      </c>
      <c r="C65" s="6" t="s">
        <v>116</v>
      </c>
      <c r="D65" s="7" t="n">
        <v>1851</v>
      </c>
      <c r="E65" s="7" t="n">
        <v>659</v>
      </c>
      <c r="F65" s="7" t="n">
        <v>2870</v>
      </c>
    </row>
    <row r="66" customFormat="false" ht="15" hidden="false" customHeight="false" outlineLevel="0" collapsed="false">
      <c r="A66" s="6" t="s">
        <v>169</v>
      </c>
      <c r="B66" s="6" t="s">
        <v>170</v>
      </c>
      <c r="C66" s="6" t="s">
        <v>33</v>
      </c>
      <c r="D66" s="7" t="n">
        <v>1831</v>
      </c>
      <c r="E66" s="7" t="n">
        <v>524</v>
      </c>
      <c r="F66" s="7" t="n">
        <v>1886</v>
      </c>
    </row>
    <row r="67" customFormat="false" ht="15" hidden="false" customHeight="false" outlineLevel="0" collapsed="false">
      <c r="A67" s="6" t="s">
        <v>171</v>
      </c>
      <c r="B67" s="6" t="s">
        <v>172</v>
      </c>
      <c r="C67" s="6" t="s">
        <v>173</v>
      </c>
      <c r="D67" s="7" t="n">
        <v>1706</v>
      </c>
      <c r="E67" s="7" t="n">
        <v>346</v>
      </c>
      <c r="F67" s="7" t="n">
        <v>1918</v>
      </c>
    </row>
    <row r="68" customFormat="false" ht="15" hidden="false" customHeight="false" outlineLevel="0" collapsed="false">
      <c r="A68" s="6" t="s">
        <v>174</v>
      </c>
      <c r="B68" s="6" t="s">
        <v>175</v>
      </c>
      <c r="C68" s="6" t="s">
        <v>73</v>
      </c>
      <c r="D68" s="7" t="n">
        <v>1688</v>
      </c>
      <c r="E68" s="7" t="n">
        <v>839</v>
      </c>
      <c r="F68" s="7" t="n">
        <v>2973</v>
      </c>
    </row>
    <row r="69" customFormat="false" ht="15" hidden="false" customHeight="false" outlineLevel="0" collapsed="false">
      <c r="A69" s="6" t="s">
        <v>176</v>
      </c>
      <c r="B69" s="6" t="s">
        <v>177</v>
      </c>
      <c r="C69" s="6" t="s">
        <v>33</v>
      </c>
      <c r="D69" s="7" t="n">
        <v>1536</v>
      </c>
      <c r="E69" s="7" t="n">
        <v>261</v>
      </c>
      <c r="F69" s="7" t="n">
        <v>1573</v>
      </c>
    </row>
    <row r="70" customFormat="false" ht="15" hidden="false" customHeight="false" outlineLevel="0" collapsed="false">
      <c r="A70" s="6" t="s">
        <v>178</v>
      </c>
      <c r="B70" s="6" t="s">
        <v>179</v>
      </c>
      <c r="C70" s="6" t="s">
        <v>123</v>
      </c>
      <c r="D70" s="7" t="n">
        <v>1436</v>
      </c>
      <c r="E70" s="7" t="n">
        <v>155</v>
      </c>
      <c r="F70" s="7" t="n">
        <v>1893</v>
      </c>
    </row>
    <row r="71" customFormat="false" ht="15" hidden="false" customHeight="false" outlineLevel="0" collapsed="false">
      <c r="A71" s="6" t="s">
        <v>180</v>
      </c>
      <c r="B71" s="6" t="s">
        <v>181</v>
      </c>
      <c r="C71" s="6" t="s">
        <v>67</v>
      </c>
      <c r="D71" s="7" t="n">
        <v>1430</v>
      </c>
      <c r="E71" s="7" t="n">
        <v>352</v>
      </c>
      <c r="F71" s="7" t="n">
        <v>1886</v>
      </c>
    </row>
    <row r="72" customFormat="false" ht="15" hidden="false" customHeight="false" outlineLevel="0" collapsed="false">
      <c r="A72" s="6" t="s">
        <v>182</v>
      </c>
      <c r="B72" s="6" t="s">
        <v>183</v>
      </c>
      <c r="C72" s="6" t="s">
        <v>132</v>
      </c>
      <c r="D72" s="7" t="n">
        <v>1408</v>
      </c>
      <c r="E72" s="7" t="n">
        <v>319</v>
      </c>
      <c r="F72" s="7" t="n">
        <v>1641</v>
      </c>
    </row>
    <row r="73" customFormat="false" ht="15" hidden="false" customHeight="false" outlineLevel="0" collapsed="false">
      <c r="A73" s="6" t="s">
        <v>184</v>
      </c>
      <c r="B73" s="6" t="s">
        <v>185</v>
      </c>
      <c r="C73" s="6" t="s">
        <v>96</v>
      </c>
      <c r="D73" s="7" t="n">
        <v>1353</v>
      </c>
      <c r="E73" s="7" t="n">
        <v>383</v>
      </c>
      <c r="F73" s="7" t="n">
        <v>1395</v>
      </c>
    </row>
    <row r="74" customFormat="false" ht="15" hidden="false" customHeight="false" outlineLevel="0" collapsed="false">
      <c r="A74" s="6" t="s">
        <v>186</v>
      </c>
      <c r="B74" s="6" t="s">
        <v>187</v>
      </c>
      <c r="C74" s="6" t="s">
        <v>70</v>
      </c>
      <c r="D74" s="7" t="n">
        <v>1339</v>
      </c>
      <c r="E74" s="7" t="n">
        <v>209</v>
      </c>
      <c r="F74" s="7" t="n">
        <v>1900</v>
      </c>
    </row>
    <row r="75" customFormat="false" ht="15" hidden="false" customHeight="false" outlineLevel="0" collapsed="false">
      <c r="A75" s="6" t="s">
        <v>188</v>
      </c>
      <c r="B75" s="6" t="s">
        <v>189</v>
      </c>
      <c r="C75" s="6" t="s">
        <v>173</v>
      </c>
      <c r="D75" s="7" t="n">
        <v>1310</v>
      </c>
      <c r="E75" s="7" t="n">
        <v>357</v>
      </c>
      <c r="F75" s="7" t="n">
        <v>1921</v>
      </c>
    </row>
    <row r="76" customFormat="false" ht="15" hidden="false" customHeight="false" outlineLevel="0" collapsed="false">
      <c r="A76" s="6" t="s">
        <v>190</v>
      </c>
      <c r="B76" s="6" t="s">
        <v>191</v>
      </c>
      <c r="C76" s="6" t="s">
        <v>33</v>
      </c>
      <c r="D76" s="7" t="n">
        <v>1294</v>
      </c>
      <c r="E76" s="7" t="n">
        <v>561</v>
      </c>
      <c r="F76" s="7" t="n">
        <v>1356</v>
      </c>
    </row>
    <row r="77" customFormat="false" ht="15" hidden="false" customHeight="false" outlineLevel="0" collapsed="false">
      <c r="A77" s="6" t="s">
        <v>192</v>
      </c>
      <c r="B77" s="6" t="s">
        <v>193</v>
      </c>
      <c r="C77" s="6" t="s">
        <v>33</v>
      </c>
      <c r="D77" s="7" t="n">
        <v>1257</v>
      </c>
      <c r="E77" s="7" t="n">
        <v>439</v>
      </c>
      <c r="F77" s="7" t="n">
        <v>1435</v>
      </c>
    </row>
    <row r="78" customFormat="false" ht="15" hidden="false" customHeight="false" outlineLevel="0" collapsed="false">
      <c r="A78" s="6" t="s">
        <v>194</v>
      </c>
      <c r="B78" s="6" t="s">
        <v>195</v>
      </c>
      <c r="C78" s="6" t="s">
        <v>33</v>
      </c>
      <c r="D78" s="7" t="n">
        <v>1252</v>
      </c>
      <c r="E78" s="7" t="n">
        <v>199</v>
      </c>
      <c r="F78" s="7" t="n">
        <v>1293</v>
      </c>
    </row>
    <row r="79" customFormat="false" ht="15" hidden="false" customHeight="false" outlineLevel="0" collapsed="false">
      <c r="A79" s="6" t="s">
        <v>196</v>
      </c>
      <c r="B79" s="6" t="s">
        <v>197</v>
      </c>
      <c r="C79" s="6" t="s">
        <v>198</v>
      </c>
      <c r="D79" s="7" t="n">
        <v>1236</v>
      </c>
      <c r="E79" s="7" t="n">
        <v>433</v>
      </c>
      <c r="F79" s="7" t="n">
        <v>1529</v>
      </c>
    </row>
    <row r="80" customFormat="false" ht="15" hidden="false" customHeight="false" outlineLevel="0" collapsed="false">
      <c r="A80" s="6" t="s">
        <v>199</v>
      </c>
      <c r="B80" s="6" t="s">
        <v>200</v>
      </c>
      <c r="C80" s="6" t="s">
        <v>33</v>
      </c>
      <c r="D80" s="7" t="n">
        <v>1146</v>
      </c>
      <c r="E80" s="7" t="n">
        <v>268</v>
      </c>
      <c r="F80" s="7" t="n">
        <v>1199</v>
      </c>
    </row>
    <row r="81" customFormat="false" ht="15" hidden="false" customHeight="false" outlineLevel="0" collapsed="false">
      <c r="A81" s="6" t="s">
        <v>201</v>
      </c>
      <c r="B81" s="6" t="s">
        <v>202</v>
      </c>
      <c r="C81" s="6" t="s">
        <v>123</v>
      </c>
      <c r="D81" s="7" t="n">
        <v>1021</v>
      </c>
      <c r="E81" s="7" t="n">
        <v>312</v>
      </c>
      <c r="F81" s="7" t="n">
        <v>1211</v>
      </c>
    </row>
    <row r="82" customFormat="false" ht="15" hidden="false" customHeight="false" outlineLevel="0" collapsed="false">
      <c r="A82" s="6" t="s">
        <v>203</v>
      </c>
      <c r="B82" s="6" t="s">
        <v>204</v>
      </c>
      <c r="C82" s="6" t="s">
        <v>123</v>
      </c>
      <c r="D82" s="7" t="n">
        <v>990</v>
      </c>
      <c r="E82" s="7" t="n">
        <v>302</v>
      </c>
      <c r="F82" s="7" t="n">
        <v>1373</v>
      </c>
    </row>
    <row r="83" customFormat="false" ht="15" hidden="false" customHeight="false" outlineLevel="0" collapsed="false">
      <c r="A83" s="6" t="s">
        <v>205</v>
      </c>
      <c r="B83" s="6" t="s">
        <v>206</v>
      </c>
      <c r="C83" s="6" t="s">
        <v>46</v>
      </c>
      <c r="D83" s="7" t="n">
        <v>979</v>
      </c>
      <c r="E83" s="7" t="n">
        <v>279</v>
      </c>
      <c r="F83" s="7" t="n">
        <v>1162</v>
      </c>
    </row>
    <row r="84" customFormat="false" ht="15" hidden="false" customHeight="false" outlineLevel="0" collapsed="false">
      <c r="A84" s="6" t="s">
        <v>207</v>
      </c>
      <c r="B84" s="6" t="s">
        <v>208</v>
      </c>
      <c r="C84" s="6" t="s">
        <v>123</v>
      </c>
      <c r="D84" s="7" t="n">
        <v>975</v>
      </c>
      <c r="E84" s="7" t="n">
        <v>176</v>
      </c>
      <c r="F84" s="7" t="n">
        <v>1103</v>
      </c>
    </row>
    <row r="85" customFormat="false" ht="15" hidden="false" customHeight="false" outlineLevel="0" collapsed="false">
      <c r="A85" s="6" t="s">
        <v>209</v>
      </c>
      <c r="B85" s="6" t="s">
        <v>210</v>
      </c>
      <c r="C85" s="6" t="s">
        <v>123</v>
      </c>
      <c r="D85" s="7" t="n">
        <v>969</v>
      </c>
      <c r="E85" s="7" t="n">
        <v>321</v>
      </c>
      <c r="F85" s="7" t="n">
        <v>1235</v>
      </c>
    </row>
    <row r="86" customFormat="false" ht="15" hidden="false" customHeight="false" outlineLevel="0" collapsed="false">
      <c r="A86" s="6" t="s">
        <v>211</v>
      </c>
      <c r="B86" s="6" t="s">
        <v>212</v>
      </c>
      <c r="C86" s="6" t="s">
        <v>46</v>
      </c>
      <c r="D86" s="7" t="n">
        <v>945</v>
      </c>
      <c r="E86" s="7" t="n">
        <v>179</v>
      </c>
      <c r="F86" s="7" t="n">
        <v>980</v>
      </c>
    </row>
    <row r="87" customFormat="false" ht="15" hidden="false" customHeight="false" outlineLevel="0" collapsed="false">
      <c r="A87" s="6" t="s">
        <v>213</v>
      </c>
      <c r="B87" s="6" t="s">
        <v>214</v>
      </c>
      <c r="C87" s="6" t="s">
        <v>215</v>
      </c>
      <c r="D87" s="7" t="n">
        <v>892</v>
      </c>
      <c r="E87" s="7" t="n">
        <v>347</v>
      </c>
      <c r="F87" s="7" t="n">
        <v>1109</v>
      </c>
    </row>
    <row r="88" customFormat="false" ht="15" hidden="false" customHeight="false" outlineLevel="0" collapsed="false">
      <c r="A88" s="6" t="s">
        <v>216</v>
      </c>
      <c r="B88" s="6" t="s">
        <v>217</v>
      </c>
      <c r="C88" s="6" t="s">
        <v>70</v>
      </c>
      <c r="D88" s="7" t="n">
        <v>883</v>
      </c>
      <c r="E88" s="7" t="n">
        <v>147</v>
      </c>
      <c r="F88" s="7" t="n">
        <v>1418</v>
      </c>
    </row>
    <row r="89" customFormat="false" ht="15" hidden="false" customHeight="false" outlineLevel="0" collapsed="false">
      <c r="A89" s="6" t="s">
        <v>218</v>
      </c>
      <c r="B89" s="6" t="s">
        <v>219</v>
      </c>
      <c r="C89" s="6" t="s">
        <v>123</v>
      </c>
      <c r="D89" s="7" t="n">
        <v>875</v>
      </c>
      <c r="E89" s="7" t="n">
        <v>175</v>
      </c>
      <c r="F89" s="7" t="n">
        <v>935</v>
      </c>
    </row>
    <row r="90" customFormat="false" ht="15" hidden="false" customHeight="false" outlineLevel="0" collapsed="false">
      <c r="A90" s="6" t="s">
        <v>220</v>
      </c>
      <c r="B90" s="6" t="s">
        <v>221</v>
      </c>
      <c r="C90" s="6" t="s">
        <v>222</v>
      </c>
      <c r="D90" s="7" t="n">
        <v>835</v>
      </c>
      <c r="E90" s="7" t="n">
        <v>187</v>
      </c>
      <c r="F90" s="7" t="n">
        <v>954</v>
      </c>
    </row>
    <row r="91" customFormat="false" ht="15" hidden="false" customHeight="false" outlineLevel="0" collapsed="false">
      <c r="A91" s="6" t="s">
        <v>223</v>
      </c>
      <c r="B91" s="6" t="s">
        <v>224</v>
      </c>
      <c r="C91" s="6" t="s">
        <v>123</v>
      </c>
      <c r="D91" s="7" t="n">
        <v>824</v>
      </c>
      <c r="E91" s="7" t="n">
        <v>167</v>
      </c>
      <c r="F91" s="7" t="n">
        <v>1251</v>
      </c>
    </row>
    <row r="92" customFormat="false" ht="15" hidden="false" customHeight="false" outlineLevel="0" collapsed="false">
      <c r="A92" s="6" t="s">
        <v>225</v>
      </c>
      <c r="B92" s="6" t="s">
        <v>226</v>
      </c>
      <c r="C92" s="6" t="s">
        <v>46</v>
      </c>
      <c r="D92" s="7" t="n">
        <v>820</v>
      </c>
      <c r="E92" s="7" t="n">
        <v>160</v>
      </c>
      <c r="F92" s="7" t="n">
        <v>854</v>
      </c>
    </row>
    <row r="93" customFormat="false" ht="15" hidden="false" customHeight="false" outlineLevel="0" collapsed="false">
      <c r="A93" s="6" t="s">
        <v>227</v>
      </c>
      <c r="B93" s="6" t="s">
        <v>228</v>
      </c>
      <c r="C93" s="6" t="s">
        <v>123</v>
      </c>
      <c r="D93" s="7" t="n">
        <v>799</v>
      </c>
      <c r="E93" s="7" t="n">
        <v>698</v>
      </c>
      <c r="F93" s="7" t="n">
        <v>1994</v>
      </c>
    </row>
    <row r="94" customFormat="false" ht="15" hidden="false" customHeight="false" outlineLevel="0" collapsed="false">
      <c r="A94" s="6" t="s">
        <v>229</v>
      </c>
      <c r="B94" s="6" t="s">
        <v>230</v>
      </c>
      <c r="C94" s="6" t="s">
        <v>70</v>
      </c>
      <c r="D94" s="7" t="n">
        <v>793</v>
      </c>
      <c r="E94" s="7" t="n">
        <v>351</v>
      </c>
      <c r="F94" s="7" t="n">
        <v>873</v>
      </c>
    </row>
    <row r="95" customFormat="false" ht="15" hidden="false" customHeight="false" outlineLevel="0" collapsed="false">
      <c r="A95" s="6" t="s">
        <v>231</v>
      </c>
      <c r="B95" s="6" t="s">
        <v>232</v>
      </c>
      <c r="C95" s="6" t="s">
        <v>70</v>
      </c>
      <c r="D95" s="7" t="n">
        <v>782</v>
      </c>
      <c r="E95" s="7" t="n">
        <v>238</v>
      </c>
      <c r="F95" s="7" t="n">
        <v>809</v>
      </c>
    </row>
    <row r="96" customFormat="false" ht="15" hidden="false" customHeight="false" outlineLevel="0" collapsed="false">
      <c r="A96" s="6" t="s">
        <v>233</v>
      </c>
      <c r="B96" s="6" t="s">
        <v>234</v>
      </c>
      <c r="C96" s="6" t="s">
        <v>162</v>
      </c>
      <c r="D96" s="7" t="n">
        <v>771</v>
      </c>
      <c r="E96" s="7" t="n">
        <v>365</v>
      </c>
      <c r="F96" s="7" t="n">
        <v>1161</v>
      </c>
    </row>
    <row r="97" customFormat="false" ht="15" hidden="false" customHeight="false" outlineLevel="0" collapsed="false">
      <c r="A97" s="6" t="s">
        <v>235</v>
      </c>
      <c r="B97" s="6" t="s">
        <v>236</v>
      </c>
      <c r="C97" s="6" t="s">
        <v>237</v>
      </c>
      <c r="D97" s="7" t="n">
        <v>764</v>
      </c>
      <c r="E97" s="7" t="n">
        <v>249</v>
      </c>
      <c r="F97" s="7" t="n">
        <v>913</v>
      </c>
    </row>
    <row r="98" customFormat="false" ht="15" hidden="false" customHeight="false" outlineLevel="0" collapsed="false">
      <c r="A98" s="6" t="s">
        <v>238</v>
      </c>
      <c r="B98" s="6" t="s">
        <v>239</v>
      </c>
      <c r="C98" s="6" t="s">
        <v>116</v>
      </c>
      <c r="D98" s="7" t="n">
        <v>716</v>
      </c>
      <c r="E98" s="7" t="n">
        <v>281</v>
      </c>
      <c r="F98" s="7" t="n">
        <v>988</v>
      </c>
    </row>
    <row r="99" customFormat="false" ht="15" hidden="false" customHeight="false" outlineLevel="0" collapsed="false">
      <c r="A99" s="6" t="s">
        <v>240</v>
      </c>
      <c r="B99" s="6" t="s">
        <v>241</v>
      </c>
      <c r="C99" s="6" t="s">
        <v>123</v>
      </c>
      <c r="D99" s="7" t="n">
        <v>716</v>
      </c>
      <c r="E99" s="7" t="n">
        <v>337</v>
      </c>
      <c r="F99" s="7" t="n">
        <v>1088</v>
      </c>
    </row>
    <row r="100" customFormat="false" ht="15" hidden="false" customHeight="false" outlineLevel="0" collapsed="false">
      <c r="A100" s="6" t="s">
        <v>242</v>
      </c>
      <c r="B100" s="6" t="s">
        <v>243</v>
      </c>
      <c r="C100" s="6" t="s">
        <v>123</v>
      </c>
      <c r="D100" s="7" t="n">
        <v>712</v>
      </c>
      <c r="E100" s="7" t="n">
        <v>250</v>
      </c>
      <c r="F100" s="7" t="n">
        <v>932</v>
      </c>
    </row>
    <row r="101" customFormat="false" ht="15" hidden="false" customHeight="false" outlineLevel="0" collapsed="false">
      <c r="A101" s="6" t="s">
        <v>244</v>
      </c>
      <c r="B101" s="6" t="s">
        <v>162</v>
      </c>
      <c r="C101" s="6" t="s">
        <v>162</v>
      </c>
      <c r="D101" s="7" t="n">
        <v>689</v>
      </c>
      <c r="E101" s="7" t="n">
        <v>363</v>
      </c>
      <c r="F101" s="7" t="n">
        <v>887</v>
      </c>
    </row>
    <row r="102" customFormat="false" ht="15" hidden="false" customHeight="false" outlineLevel="0" collapsed="false">
      <c r="A102" s="6" t="s">
        <v>245</v>
      </c>
      <c r="B102" s="6" t="s">
        <v>246</v>
      </c>
      <c r="C102" s="6" t="s">
        <v>247</v>
      </c>
      <c r="D102" s="7" t="n">
        <v>687</v>
      </c>
      <c r="E102" s="7" t="n">
        <v>290</v>
      </c>
      <c r="F102" s="7" t="n">
        <v>882</v>
      </c>
    </row>
    <row r="103" customFormat="false" ht="15" hidden="false" customHeight="false" outlineLevel="0" collapsed="false">
      <c r="A103" s="6" t="s">
        <v>248</v>
      </c>
      <c r="B103" s="6" t="s">
        <v>249</v>
      </c>
      <c r="C103" s="6" t="s">
        <v>33</v>
      </c>
      <c r="D103" s="7" t="n">
        <v>682</v>
      </c>
      <c r="E103" s="7" t="n">
        <v>179</v>
      </c>
      <c r="F103" s="7" t="n">
        <v>695</v>
      </c>
    </row>
    <row r="104" customFormat="false" ht="15" hidden="false" customHeight="false" outlineLevel="0" collapsed="false">
      <c r="A104" s="6" t="s">
        <v>250</v>
      </c>
      <c r="B104" s="6" t="s">
        <v>251</v>
      </c>
      <c r="C104" s="6" t="s">
        <v>123</v>
      </c>
      <c r="D104" s="7" t="n">
        <v>678</v>
      </c>
      <c r="E104" s="7" t="n">
        <v>632</v>
      </c>
      <c r="F104" s="7" t="n">
        <v>1775</v>
      </c>
    </row>
    <row r="105" customFormat="false" ht="15" hidden="false" customHeight="false" outlineLevel="0" collapsed="false">
      <c r="A105" s="6" t="s">
        <v>252</v>
      </c>
      <c r="B105" s="6" t="s">
        <v>253</v>
      </c>
      <c r="C105" s="6" t="s">
        <v>132</v>
      </c>
      <c r="D105" s="7" t="n">
        <v>666</v>
      </c>
      <c r="E105" s="7" t="n">
        <v>208</v>
      </c>
      <c r="F105" s="7" t="n">
        <v>744</v>
      </c>
    </row>
    <row r="106" customFormat="false" ht="15" hidden="false" customHeight="false" outlineLevel="0" collapsed="false">
      <c r="A106" s="6" t="s">
        <v>254</v>
      </c>
      <c r="B106" s="6" t="s">
        <v>255</v>
      </c>
      <c r="C106" s="6" t="s">
        <v>256</v>
      </c>
      <c r="D106" s="7" t="n">
        <v>663</v>
      </c>
      <c r="E106" s="7" t="n">
        <v>170</v>
      </c>
      <c r="F106" s="7" t="n">
        <v>692</v>
      </c>
    </row>
    <row r="107" customFormat="false" ht="15" hidden="false" customHeight="false" outlineLevel="0" collapsed="false">
      <c r="A107" s="6" t="s">
        <v>257</v>
      </c>
      <c r="B107" s="6" t="s">
        <v>258</v>
      </c>
      <c r="C107" s="6" t="s">
        <v>46</v>
      </c>
      <c r="D107" s="7" t="n">
        <v>662</v>
      </c>
      <c r="E107" s="7" t="n">
        <v>216</v>
      </c>
      <c r="F107" s="7" t="n">
        <v>762</v>
      </c>
    </row>
    <row r="108" customFormat="false" ht="15" hidden="false" customHeight="false" outlineLevel="0" collapsed="false">
      <c r="A108" s="6" t="s">
        <v>259</v>
      </c>
      <c r="B108" s="6" t="s">
        <v>260</v>
      </c>
      <c r="C108" s="6" t="s">
        <v>123</v>
      </c>
      <c r="D108" s="7" t="n">
        <v>638</v>
      </c>
      <c r="E108" s="7" t="n">
        <v>213</v>
      </c>
      <c r="F108" s="7" t="n">
        <v>807</v>
      </c>
    </row>
    <row r="109" customFormat="false" ht="15" hidden="false" customHeight="false" outlineLevel="0" collapsed="false">
      <c r="A109" s="6" t="s">
        <v>261</v>
      </c>
      <c r="B109" s="6" t="s">
        <v>262</v>
      </c>
      <c r="C109" s="6" t="s">
        <v>116</v>
      </c>
      <c r="D109" s="7" t="n">
        <v>627</v>
      </c>
      <c r="E109" s="7" t="n">
        <v>204</v>
      </c>
      <c r="F109" s="7" t="n">
        <v>813</v>
      </c>
    </row>
    <row r="110" customFormat="false" ht="15" hidden="false" customHeight="false" outlineLevel="0" collapsed="false">
      <c r="A110" s="6" t="s">
        <v>263</v>
      </c>
      <c r="B110" s="6" t="s">
        <v>264</v>
      </c>
      <c r="C110" s="6" t="s">
        <v>173</v>
      </c>
      <c r="D110" s="7" t="n">
        <v>594</v>
      </c>
      <c r="E110" s="7" t="n">
        <v>271</v>
      </c>
      <c r="F110" s="7" t="n">
        <v>737</v>
      </c>
    </row>
    <row r="111" customFormat="false" ht="15" hidden="false" customHeight="false" outlineLevel="0" collapsed="false">
      <c r="A111" s="6" t="s">
        <v>265</v>
      </c>
      <c r="B111" s="6" t="s">
        <v>266</v>
      </c>
      <c r="C111" s="6" t="s">
        <v>46</v>
      </c>
      <c r="D111" s="7" t="n">
        <v>592</v>
      </c>
      <c r="E111" s="7" t="n">
        <v>202</v>
      </c>
      <c r="F111" s="7" t="n">
        <v>748</v>
      </c>
    </row>
    <row r="112" customFormat="false" ht="15" hidden="false" customHeight="false" outlineLevel="0" collapsed="false">
      <c r="A112" s="6" t="s">
        <v>267</v>
      </c>
      <c r="B112" s="6" t="s">
        <v>268</v>
      </c>
      <c r="C112" s="6" t="s">
        <v>70</v>
      </c>
      <c r="D112" s="7" t="n">
        <v>588</v>
      </c>
      <c r="E112" s="7" t="n">
        <v>127</v>
      </c>
      <c r="F112" s="7" t="n">
        <v>733</v>
      </c>
    </row>
    <row r="113" customFormat="false" ht="15" hidden="false" customHeight="false" outlineLevel="0" collapsed="false">
      <c r="A113" s="6" t="s">
        <v>269</v>
      </c>
      <c r="B113" s="6" t="s">
        <v>270</v>
      </c>
      <c r="C113" s="6" t="s">
        <v>116</v>
      </c>
      <c r="D113" s="7" t="n">
        <v>567</v>
      </c>
      <c r="E113" s="7" t="n">
        <v>225</v>
      </c>
      <c r="F113" s="7" t="n">
        <v>676</v>
      </c>
    </row>
    <row r="114" customFormat="false" ht="15" hidden="false" customHeight="false" outlineLevel="0" collapsed="false">
      <c r="A114" s="6" t="s">
        <v>271</v>
      </c>
      <c r="B114" s="6" t="s">
        <v>272</v>
      </c>
      <c r="C114" s="6" t="s">
        <v>140</v>
      </c>
      <c r="D114" s="7" t="n">
        <v>554</v>
      </c>
      <c r="E114" s="7" t="n">
        <v>254</v>
      </c>
      <c r="F114" s="7" t="n">
        <v>620</v>
      </c>
    </row>
    <row r="115" customFormat="false" ht="15" hidden="false" customHeight="false" outlineLevel="0" collapsed="false">
      <c r="A115" s="6" t="s">
        <v>273</v>
      </c>
      <c r="B115" s="6" t="s">
        <v>274</v>
      </c>
      <c r="C115" s="6" t="s">
        <v>70</v>
      </c>
      <c r="D115" s="7" t="n">
        <v>534</v>
      </c>
      <c r="E115" s="7" t="n">
        <v>226</v>
      </c>
      <c r="F115" s="7" t="n">
        <v>576</v>
      </c>
    </row>
    <row r="116" customFormat="false" ht="15" hidden="false" customHeight="false" outlineLevel="0" collapsed="false">
      <c r="A116" s="6" t="s">
        <v>275</v>
      </c>
      <c r="B116" s="6" t="s">
        <v>276</v>
      </c>
      <c r="C116" s="6" t="s">
        <v>46</v>
      </c>
      <c r="D116" s="7" t="n">
        <v>532</v>
      </c>
      <c r="E116" s="7" t="n">
        <v>185</v>
      </c>
      <c r="F116" s="7" t="n">
        <v>606</v>
      </c>
    </row>
    <row r="117" customFormat="false" ht="15" hidden="false" customHeight="false" outlineLevel="0" collapsed="false">
      <c r="A117" s="6" t="s">
        <v>277</v>
      </c>
      <c r="B117" s="6" t="s">
        <v>278</v>
      </c>
      <c r="C117" s="6" t="s">
        <v>116</v>
      </c>
      <c r="D117" s="7" t="n">
        <v>514</v>
      </c>
      <c r="E117" s="7" t="n">
        <v>212</v>
      </c>
      <c r="F117" s="7" t="n">
        <v>583</v>
      </c>
    </row>
    <row r="118" customFormat="false" ht="15" hidden="false" customHeight="false" outlineLevel="0" collapsed="false">
      <c r="A118" s="6" t="s">
        <v>279</v>
      </c>
      <c r="B118" s="6" t="s">
        <v>280</v>
      </c>
      <c r="C118" s="6" t="s">
        <v>123</v>
      </c>
      <c r="D118" s="7" t="n">
        <v>511</v>
      </c>
      <c r="E118" s="7" t="n">
        <v>149</v>
      </c>
      <c r="F118" s="7" t="n">
        <v>609</v>
      </c>
    </row>
    <row r="119" customFormat="false" ht="15" hidden="false" customHeight="false" outlineLevel="0" collapsed="false">
      <c r="A119" s="6" t="s">
        <v>281</v>
      </c>
      <c r="B119" s="6" t="s">
        <v>282</v>
      </c>
      <c r="C119" s="6" t="s">
        <v>140</v>
      </c>
      <c r="D119" s="7" t="n">
        <v>511</v>
      </c>
      <c r="E119" s="7" t="n">
        <v>221</v>
      </c>
      <c r="F119" s="7" t="n">
        <v>603</v>
      </c>
    </row>
    <row r="120" customFormat="false" ht="15" hidden="false" customHeight="false" outlineLevel="0" collapsed="false">
      <c r="A120" s="6" t="s">
        <v>283</v>
      </c>
      <c r="B120" s="6" t="s">
        <v>284</v>
      </c>
      <c r="C120" s="6" t="s">
        <v>70</v>
      </c>
      <c r="D120" s="7" t="n">
        <v>504</v>
      </c>
      <c r="E120" s="7" t="n">
        <v>124</v>
      </c>
      <c r="F120" s="7" t="n">
        <v>525</v>
      </c>
    </row>
    <row r="121" customFormat="false" ht="15" hidden="false" customHeight="false" outlineLevel="0" collapsed="false">
      <c r="A121" s="6" t="s">
        <v>285</v>
      </c>
      <c r="B121" s="6" t="s">
        <v>286</v>
      </c>
      <c r="C121" s="6" t="s">
        <v>162</v>
      </c>
      <c r="D121" s="7" t="n">
        <v>502</v>
      </c>
      <c r="E121" s="7" t="n">
        <v>288</v>
      </c>
      <c r="F121" s="7" t="n">
        <v>661</v>
      </c>
    </row>
    <row r="122" customFormat="false" ht="15" hidden="false" customHeight="false" outlineLevel="0" collapsed="false">
      <c r="A122" s="6" t="s">
        <v>287</v>
      </c>
      <c r="B122" s="6" t="s">
        <v>288</v>
      </c>
      <c r="C122" s="6" t="s">
        <v>70</v>
      </c>
      <c r="D122" s="7" t="n">
        <v>488</v>
      </c>
      <c r="E122" s="7" t="n">
        <v>145</v>
      </c>
      <c r="F122" s="7" t="n">
        <v>503</v>
      </c>
    </row>
    <row r="123" customFormat="false" ht="15" hidden="false" customHeight="false" outlineLevel="0" collapsed="false">
      <c r="A123" s="6" t="s">
        <v>289</v>
      </c>
      <c r="B123" s="6" t="s">
        <v>290</v>
      </c>
      <c r="C123" s="6" t="s">
        <v>116</v>
      </c>
      <c r="D123" s="7" t="n">
        <v>487</v>
      </c>
      <c r="E123" s="7" t="n">
        <v>188</v>
      </c>
      <c r="F123" s="7" t="n">
        <v>539</v>
      </c>
    </row>
    <row r="124" customFormat="false" ht="15" hidden="false" customHeight="false" outlineLevel="0" collapsed="false">
      <c r="A124" s="6" t="s">
        <v>291</v>
      </c>
      <c r="B124" s="6" t="s">
        <v>292</v>
      </c>
      <c r="C124" s="6" t="s">
        <v>293</v>
      </c>
      <c r="D124" s="7" t="n">
        <v>482</v>
      </c>
      <c r="E124" s="7" t="n">
        <v>165</v>
      </c>
      <c r="F124" s="7" t="n">
        <v>530</v>
      </c>
    </row>
    <row r="125" customFormat="false" ht="15" hidden="false" customHeight="false" outlineLevel="0" collapsed="false">
      <c r="A125" s="6" t="s">
        <v>294</v>
      </c>
      <c r="B125" s="6" t="s">
        <v>295</v>
      </c>
      <c r="C125" s="6" t="s">
        <v>96</v>
      </c>
      <c r="D125" s="7" t="n">
        <v>463</v>
      </c>
      <c r="E125" s="7" t="n">
        <v>101</v>
      </c>
      <c r="F125" s="7" t="n">
        <v>546</v>
      </c>
    </row>
    <row r="126" customFormat="false" ht="15" hidden="false" customHeight="false" outlineLevel="0" collapsed="false">
      <c r="A126" s="6" t="s">
        <v>296</v>
      </c>
      <c r="B126" s="6" t="s">
        <v>297</v>
      </c>
      <c r="C126" s="6" t="s">
        <v>70</v>
      </c>
      <c r="D126" s="7" t="n">
        <v>454</v>
      </c>
      <c r="E126" s="7" t="n">
        <v>201</v>
      </c>
      <c r="F126" s="7" t="n">
        <v>497</v>
      </c>
    </row>
    <row r="127" customFormat="false" ht="15" hidden="false" customHeight="false" outlineLevel="0" collapsed="false">
      <c r="A127" s="6" t="s">
        <v>298</v>
      </c>
      <c r="B127" s="6" t="s">
        <v>299</v>
      </c>
      <c r="C127" s="6" t="s">
        <v>70</v>
      </c>
      <c r="D127" s="7" t="n">
        <v>449</v>
      </c>
      <c r="E127" s="7" t="n">
        <v>106</v>
      </c>
      <c r="F127" s="7" t="n">
        <v>462</v>
      </c>
    </row>
    <row r="128" customFormat="false" ht="15" hidden="false" customHeight="false" outlineLevel="0" collapsed="false">
      <c r="A128" s="6" t="s">
        <v>300</v>
      </c>
      <c r="B128" s="6" t="s">
        <v>301</v>
      </c>
      <c r="C128" s="6" t="s">
        <v>33</v>
      </c>
      <c r="D128" s="7" t="n">
        <v>419</v>
      </c>
      <c r="E128" s="7" t="n">
        <v>136</v>
      </c>
      <c r="F128" s="7" t="n">
        <v>454</v>
      </c>
    </row>
    <row r="129" customFormat="false" ht="15" hidden="false" customHeight="false" outlineLevel="0" collapsed="false">
      <c r="A129" s="6" t="s">
        <v>302</v>
      </c>
      <c r="B129" s="6" t="s">
        <v>303</v>
      </c>
      <c r="C129" s="6" t="s">
        <v>33</v>
      </c>
      <c r="D129" s="7" t="n">
        <v>413</v>
      </c>
      <c r="E129" s="7" t="n">
        <v>118</v>
      </c>
      <c r="F129" s="7" t="n">
        <v>425</v>
      </c>
    </row>
    <row r="130" customFormat="false" ht="15" hidden="false" customHeight="false" outlineLevel="0" collapsed="false">
      <c r="A130" s="6" t="s">
        <v>304</v>
      </c>
      <c r="B130" s="6" t="s">
        <v>305</v>
      </c>
      <c r="C130" s="6" t="s">
        <v>116</v>
      </c>
      <c r="D130" s="7" t="n">
        <v>408</v>
      </c>
      <c r="E130" s="7" t="n">
        <v>133</v>
      </c>
      <c r="F130" s="7" t="n">
        <v>422</v>
      </c>
    </row>
    <row r="131" customFormat="false" ht="15" hidden="false" customHeight="false" outlineLevel="0" collapsed="false">
      <c r="A131" s="6" t="s">
        <v>306</v>
      </c>
      <c r="B131" s="6" t="s">
        <v>307</v>
      </c>
      <c r="C131" s="6" t="s">
        <v>73</v>
      </c>
      <c r="D131" s="7" t="n">
        <v>401</v>
      </c>
      <c r="E131" s="7" t="n">
        <v>167</v>
      </c>
      <c r="F131" s="7" t="n">
        <v>527</v>
      </c>
    </row>
    <row r="132" customFormat="false" ht="15" hidden="false" customHeight="false" outlineLevel="0" collapsed="false">
      <c r="A132" s="6" t="s">
        <v>308</v>
      </c>
      <c r="B132" s="6" t="s">
        <v>309</v>
      </c>
      <c r="C132" s="6" t="s">
        <v>140</v>
      </c>
      <c r="D132" s="7" t="n">
        <v>381</v>
      </c>
      <c r="E132" s="7" t="n">
        <v>150</v>
      </c>
      <c r="F132" s="7" t="n">
        <v>470</v>
      </c>
    </row>
    <row r="133" customFormat="false" ht="15" hidden="false" customHeight="false" outlineLevel="0" collapsed="false">
      <c r="A133" s="6" t="s">
        <v>310</v>
      </c>
      <c r="B133" s="6" t="s">
        <v>311</v>
      </c>
      <c r="C133" s="6" t="s">
        <v>123</v>
      </c>
      <c r="D133" s="7" t="n">
        <v>375</v>
      </c>
      <c r="E133" s="7" t="n">
        <v>127</v>
      </c>
      <c r="F133" s="7" t="n">
        <v>455</v>
      </c>
    </row>
    <row r="134" customFormat="false" ht="15" hidden="false" customHeight="false" outlineLevel="0" collapsed="false">
      <c r="A134" s="6" t="s">
        <v>312</v>
      </c>
      <c r="B134" s="6" t="s">
        <v>313</v>
      </c>
      <c r="C134" s="6" t="s">
        <v>33</v>
      </c>
      <c r="D134" s="7" t="n">
        <v>371</v>
      </c>
      <c r="E134" s="7" t="n">
        <v>152</v>
      </c>
      <c r="F134" s="7" t="n">
        <v>501</v>
      </c>
    </row>
    <row r="135" customFormat="false" ht="15" hidden="false" customHeight="false" outlineLevel="0" collapsed="false">
      <c r="A135" s="6" t="s">
        <v>314</v>
      </c>
      <c r="B135" s="6" t="s">
        <v>315</v>
      </c>
      <c r="C135" s="6" t="s">
        <v>116</v>
      </c>
      <c r="D135" s="7" t="n">
        <v>346</v>
      </c>
      <c r="E135" s="7" t="n">
        <v>74</v>
      </c>
      <c r="F135" s="7" t="n">
        <v>373</v>
      </c>
    </row>
    <row r="136" customFormat="false" ht="15" hidden="false" customHeight="false" outlineLevel="0" collapsed="false">
      <c r="A136" s="6" t="s">
        <v>316</v>
      </c>
      <c r="B136" s="6" t="s">
        <v>317</v>
      </c>
      <c r="C136" s="6" t="s">
        <v>33</v>
      </c>
      <c r="D136" s="7" t="n">
        <v>346</v>
      </c>
      <c r="E136" s="7" t="n">
        <v>135</v>
      </c>
      <c r="F136" s="7" t="n">
        <v>357</v>
      </c>
    </row>
    <row r="137" customFormat="false" ht="15" hidden="false" customHeight="false" outlineLevel="0" collapsed="false">
      <c r="A137" s="6" t="s">
        <v>318</v>
      </c>
      <c r="B137" s="6" t="s">
        <v>319</v>
      </c>
      <c r="C137" s="6" t="s">
        <v>132</v>
      </c>
      <c r="D137" s="7" t="n">
        <v>333</v>
      </c>
      <c r="E137" s="7" t="n">
        <v>120</v>
      </c>
      <c r="F137" s="7" t="n">
        <v>405</v>
      </c>
    </row>
    <row r="138" customFormat="false" ht="15" hidden="false" customHeight="false" outlineLevel="0" collapsed="false">
      <c r="A138" s="6" t="s">
        <v>320</v>
      </c>
      <c r="B138" s="6" t="s">
        <v>321</v>
      </c>
      <c r="C138" s="6" t="s">
        <v>162</v>
      </c>
      <c r="D138" s="7" t="n">
        <v>330</v>
      </c>
      <c r="E138" s="7" t="n">
        <v>142</v>
      </c>
      <c r="F138" s="7" t="n">
        <v>359</v>
      </c>
    </row>
    <row r="139" customFormat="false" ht="15" hidden="false" customHeight="false" outlineLevel="0" collapsed="false">
      <c r="A139" s="6" t="s">
        <v>322</v>
      </c>
      <c r="B139" s="6" t="s">
        <v>323</v>
      </c>
      <c r="C139" s="6" t="s">
        <v>33</v>
      </c>
      <c r="D139" s="7" t="n">
        <v>328</v>
      </c>
      <c r="E139" s="7" t="n">
        <v>106</v>
      </c>
      <c r="F139" s="7" t="n">
        <v>366</v>
      </c>
    </row>
    <row r="140" customFormat="false" ht="15" hidden="false" customHeight="false" outlineLevel="0" collapsed="false">
      <c r="A140" s="6" t="s">
        <v>324</v>
      </c>
      <c r="B140" s="6" t="s">
        <v>325</v>
      </c>
      <c r="C140" s="6" t="s">
        <v>33</v>
      </c>
      <c r="D140" s="7" t="n">
        <v>321</v>
      </c>
      <c r="E140" s="7" t="n">
        <v>121</v>
      </c>
      <c r="F140" s="7" t="n">
        <v>341</v>
      </c>
    </row>
    <row r="141" customFormat="false" ht="15" hidden="false" customHeight="false" outlineLevel="0" collapsed="false">
      <c r="A141" s="6" t="s">
        <v>326</v>
      </c>
      <c r="B141" s="6" t="s">
        <v>327</v>
      </c>
      <c r="C141" s="6" t="s">
        <v>123</v>
      </c>
      <c r="D141" s="7" t="n">
        <v>317</v>
      </c>
      <c r="E141" s="7" t="n">
        <v>128</v>
      </c>
      <c r="F141" s="7" t="n">
        <v>409</v>
      </c>
    </row>
    <row r="142" customFormat="false" ht="15" hidden="false" customHeight="false" outlineLevel="0" collapsed="false">
      <c r="A142" s="6" t="s">
        <v>328</v>
      </c>
      <c r="B142" s="6" t="s">
        <v>329</v>
      </c>
      <c r="C142" s="6" t="s">
        <v>73</v>
      </c>
      <c r="D142" s="7" t="n">
        <v>303</v>
      </c>
      <c r="E142" s="7" t="n">
        <v>106</v>
      </c>
      <c r="F142" s="7" t="n">
        <v>352</v>
      </c>
    </row>
    <row r="143" customFormat="false" ht="15" hidden="false" customHeight="false" outlineLevel="0" collapsed="false">
      <c r="A143" s="6" t="s">
        <v>330</v>
      </c>
      <c r="B143" s="6" t="s">
        <v>331</v>
      </c>
      <c r="C143" s="6" t="s">
        <v>123</v>
      </c>
      <c r="D143" s="7" t="n">
        <v>300</v>
      </c>
      <c r="E143" s="7" t="n">
        <v>106</v>
      </c>
      <c r="F143" s="7" t="n">
        <v>366</v>
      </c>
    </row>
    <row r="144" customFormat="false" ht="15" hidden="false" customHeight="false" outlineLevel="0" collapsed="false">
      <c r="A144" s="6" t="s">
        <v>332</v>
      </c>
      <c r="B144" s="6" t="s">
        <v>333</v>
      </c>
      <c r="C144" s="6" t="s">
        <v>33</v>
      </c>
      <c r="D144" s="7" t="n">
        <v>289</v>
      </c>
      <c r="E144" s="7" t="n">
        <v>119</v>
      </c>
      <c r="F144" s="7" t="n">
        <v>337</v>
      </c>
    </row>
    <row r="145" customFormat="false" ht="15" hidden="false" customHeight="false" outlineLevel="0" collapsed="false">
      <c r="A145" s="6" t="s">
        <v>334</v>
      </c>
      <c r="B145" s="6" t="s">
        <v>335</v>
      </c>
      <c r="C145" s="6" t="s">
        <v>256</v>
      </c>
      <c r="D145" s="7" t="n">
        <v>283</v>
      </c>
      <c r="E145" s="7" t="n">
        <v>152</v>
      </c>
      <c r="F145" s="7" t="n">
        <v>361</v>
      </c>
    </row>
    <row r="146" customFormat="false" ht="15" hidden="false" customHeight="false" outlineLevel="0" collapsed="false">
      <c r="A146" s="6" t="s">
        <v>336</v>
      </c>
      <c r="B146" s="6" t="s">
        <v>173</v>
      </c>
      <c r="C146" s="6" t="s">
        <v>173</v>
      </c>
      <c r="D146" s="7" t="n">
        <v>283</v>
      </c>
      <c r="E146" s="7" t="n">
        <v>108</v>
      </c>
      <c r="F146" s="7" t="n">
        <v>382</v>
      </c>
    </row>
    <row r="147" customFormat="false" ht="15" hidden="false" customHeight="false" outlineLevel="0" collapsed="false">
      <c r="A147" s="6" t="s">
        <v>337</v>
      </c>
      <c r="B147" s="6" t="s">
        <v>338</v>
      </c>
      <c r="C147" s="6" t="s">
        <v>70</v>
      </c>
      <c r="D147" s="7" t="n">
        <v>280</v>
      </c>
      <c r="E147" s="7" t="n">
        <v>164</v>
      </c>
      <c r="F147" s="7" t="n">
        <v>347</v>
      </c>
    </row>
    <row r="148" customFormat="false" ht="15" hidden="false" customHeight="false" outlineLevel="0" collapsed="false">
      <c r="A148" s="6" t="s">
        <v>339</v>
      </c>
      <c r="B148" s="6" t="s">
        <v>340</v>
      </c>
      <c r="C148" s="6" t="s">
        <v>70</v>
      </c>
      <c r="D148" s="7" t="n">
        <v>269</v>
      </c>
      <c r="E148" s="7" t="n">
        <v>117</v>
      </c>
      <c r="F148" s="7" t="n">
        <v>280</v>
      </c>
    </row>
    <row r="149" customFormat="false" ht="15" hidden="false" customHeight="false" outlineLevel="0" collapsed="false">
      <c r="A149" s="6" t="s">
        <v>341</v>
      </c>
      <c r="B149" s="6" t="s">
        <v>342</v>
      </c>
      <c r="C149" s="6" t="s">
        <v>123</v>
      </c>
      <c r="D149" s="7" t="n">
        <v>260</v>
      </c>
      <c r="E149" s="7" t="n">
        <v>99</v>
      </c>
      <c r="F149" s="7" t="n">
        <v>345</v>
      </c>
    </row>
    <row r="150" customFormat="false" ht="15" hidden="false" customHeight="false" outlineLevel="0" collapsed="false">
      <c r="A150" s="6" t="s">
        <v>343</v>
      </c>
      <c r="B150" s="6" t="s">
        <v>344</v>
      </c>
      <c r="C150" s="6" t="s">
        <v>123</v>
      </c>
      <c r="D150" s="7" t="n">
        <v>257</v>
      </c>
      <c r="E150" s="7" t="n">
        <v>90</v>
      </c>
      <c r="F150" s="7" t="n">
        <v>294</v>
      </c>
    </row>
    <row r="151" customFormat="false" ht="15" hidden="false" customHeight="false" outlineLevel="0" collapsed="false">
      <c r="A151" s="6" t="s">
        <v>345</v>
      </c>
      <c r="B151" s="6" t="s">
        <v>346</v>
      </c>
      <c r="C151" s="6" t="s">
        <v>116</v>
      </c>
      <c r="D151" s="7" t="n">
        <v>253</v>
      </c>
      <c r="E151" s="7" t="n">
        <v>98</v>
      </c>
      <c r="F151" s="7" t="n">
        <v>283</v>
      </c>
    </row>
    <row r="152" customFormat="false" ht="15" hidden="false" customHeight="false" outlineLevel="0" collapsed="false">
      <c r="A152" s="6" t="s">
        <v>347</v>
      </c>
      <c r="B152" s="6" t="s">
        <v>348</v>
      </c>
      <c r="C152" s="6" t="s">
        <v>116</v>
      </c>
      <c r="D152" s="7" t="n">
        <v>251</v>
      </c>
      <c r="E152" s="7" t="n">
        <v>124</v>
      </c>
      <c r="F152" s="7" t="n">
        <v>321</v>
      </c>
    </row>
    <row r="153" customFormat="false" ht="15" hidden="false" customHeight="false" outlineLevel="0" collapsed="false">
      <c r="A153" s="6" t="s">
        <v>349</v>
      </c>
      <c r="B153" s="6" t="s">
        <v>350</v>
      </c>
      <c r="C153" s="6" t="s">
        <v>73</v>
      </c>
      <c r="D153" s="7" t="n">
        <v>226</v>
      </c>
      <c r="E153" s="7" t="n">
        <v>114</v>
      </c>
      <c r="F153" s="7" t="n">
        <v>272</v>
      </c>
    </row>
    <row r="154" customFormat="false" ht="15" hidden="false" customHeight="false" outlineLevel="0" collapsed="false">
      <c r="A154" s="6" t="s">
        <v>351</v>
      </c>
      <c r="B154" s="6" t="s">
        <v>352</v>
      </c>
      <c r="C154" s="6" t="s">
        <v>96</v>
      </c>
      <c r="D154" s="7" t="n">
        <v>215</v>
      </c>
      <c r="E154" s="7" t="n">
        <v>104</v>
      </c>
      <c r="F154" s="7" t="n">
        <v>228</v>
      </c>
    </row>
    <row r="155" customFormat="false" ht="15" hidden="false" customHeight="false" outlineLevel="0" collapsed="false">
      <c r="A155" s="6" t="s">
        <v>353</v>
      </c>
      <c r="B155" s="6" t="s">
        <v>354</v>
      </c>
      <c r="C155" s="6" t="s">
        <v>256</v>
      </c>
      <c r="D155" s="7" t="n">
        <v>201</v>
      </c>
      <c r="E155" s="7" t="n">
        <v>75</v>
      </c>
      <c r="F155" s="7" t="n">
        <v>228</v>
      </c>
    </row>
    <row r="156" customFormat="false" ht="15" hidden="false" customHeight="false" outlineLevel="0" collapsed="false">
      <c r="A156" s="6" t="s">
        <v>355</v>
      </c>
      <c r="B156" s="6" t="s">
        <v>356</v>
      </c>
      <c r="C156" s="6" t="s">
        <v>123</v>
      </c>
      <c r="D156" s="7" t="n">
        <v>199</v>
      </c>
      <c r="E156" s="7" t="n">
        <v>110</v>
      </c>
      <c r="F156" s="7" t="n">
        <v>304</v>
      </c>
    </row>
    <row r="157" customFormat="false" ht="15" hidden="false" customHeight="false" outlineLevel="0" collapsed="false">
      <c r="A157" s="6" t="s">
        <v>357</v>
      </c>
      <c r="B157" s="6" t="s">
        <v>358</v>
      </c>
      <c r="C157" s="6" t="s">
        <v>70</v>
      </c>
      <c r="D157" s="7" t="n">
        <v>175</v>
      </c>
      <c r="E157" s="7" t="n">
        <v>99</v>
      </c>
      <c r="F157" s="7" t="n">
        <v>268</v>
      </c>
    </row>
    <row r="158" customFormat="false" ht="15" hidden="false" customHeight="false" outlineLevel="0" collapsed="false">
      <c r="A158" s="6" t="s">
        <v>359</v>
      </c>
      <c r="B158" s="6" t="s">
        <v>360</v>
      </c>
      <c r="C158" s="6" t="s">
        <v>123</v>
      </c>
      <c r="D158" s="7" t="n">
        <v>175</v>
      </c>
      <c r="E158" s="7" t="n">
        <v>83</v>
      </c>
      <c r="F158" s="7" t="n">
        <v>191</v>
      </c>
    </row>
    <row r="159" customFormat="false" ht="15" hidden="false" customHeight="false" outlineLevel="0" collapsed="false">
      <c r="A159" s="6" t="s">
        <v>361</v>
      </c>
      <c r="B159" s="6" t="s">
        <v>362</v>
      </c>
      <c r="C159" s="6" t="s">
        <v>70</v>
      </c>
      <c r="D159" s="7" t="n">
        <v>159</v>
      </c>
      <c r="E159" s="7" t="n">
        <v>84</v>
      </c>
      <c r="F159" s="7" t="n">
        <v>206</v>
      </c>
    </row>
    <row r="160" customFormat="false" ht="15" hidden="false" customHeight="false" outlineLevel="0" collapsed="false">
      <c r="A160" s="6" t="s">
        <v>363</v>
      </c>
      <c r="B160" s="6" t="s">
        <v>364</v>
      </c>
      <c r="C160" s="6" t="s">
        <v>256</v>
      </c>
      <c r="D160" s="7" t="n">
        <v>151</v>
      </c>
      <c r="E160" s="7" t="n">
        <v>73</v>
      </c>
      <c r="F160" s="7" t="n">
        <v>182</v>
      </c>
    </row>
    <row r="161" customFormat="false" ht="15" hidden="false" customHeight="false" outlineLevel="0" collapsed="false">
      <c r="A161" s="6" t="s">
        <v>365</v>
      </c>
      <c r="B161" s="6" t="s">
        <v>366</v>
      </c>
      <c r="C161" s="6" t="s">
        <v>116</v>
      </c>
      <c r="D161" s="7" t="n">
        <v>150</v>
      </c>
      <c r="E161" s="7" t="n">
        <v>73</v>
      </c>
      <c r="F161" s="7" t="n">
        <v>196</v>
      </c>
    </row>
    <row r="162" customFormat="false" ht="15" hidden="false" customHeight="false" outlineLevel="0" collapsed="false">
      <c r="A162" s="6" t="s">
        <v>367</v>
      </c>
      <c r="B162" s="6" t="s">
        <v>368</v>
      </c>
      <c r="C162" s="6" t="s">
        <v>256</v>
      </c>
      <c r="D162" s="7" t="n">
        <v>141</v>
      </c>
      <c r="E162" s="7" t="n">
        <v>81</v>
      </c>
      <c r="F162" s="7" t="n">
        <v>160</v>
      </c>
    </row>
    <row r="163" customFormat="false" ht="15" hidden="false" customHeight="false" outlineLevel="0" collapsed="false">
      <c r="A163" s="6" t="s">
        <v>369</v>
      </c>
      <c r="B163" s="6" t="s">
        <v>370</v>
      </c>
      <c r="C163" s="6" t="s">
        <v>123</v>
      </c>
      <c r="D163" s="7" t="n">
        <v>137</v>
      </c>
      <c r="E163" s="7" t="n">
        <v>68</v>
      </c>
      <c r="F163" s="7" t="n">
        <v>157</v>
      </c>
    </row>
    <row r="164" customFormat="false" ht="15" hidden="false" customHeight="false" outlineLevel="0" collapsed="false">
      <c r="A164" s="6" t="s">
        <v>371</v>
      </c>
      <c r="B164" s="6" t="s">
        <v>372</v>
      </c>
      <c r="C164" s="6" t="s">
        <v>140</v>
      </c>
      <c r="D164" s="7" t="n">
        <v>135</v>
      </c>
      <c r="E164" s="7" t="n">
        <v>52</v>
      </c>
      <c r="F164" s="7" t="n">
        <v>146</v>
      </c>
    </row>
    <row r="165" customFormat="false" ht="15" hidden="false" customHeight="false" outlineLevel="0" collapsed="false">
      <c r="A165" s="6" t="s">
        <v>373</v>
      </c>
      <c r="B165" s="6" t="s">
        <v>374</v>
      </c>
      <c r="C165" s="6" t="s">
        <v>123</v>
      </c>
      <c r="D165" s="7" t="n">
        <v>121</v>
      </c>
      <c r="E165" s="7" t="n">
        <v>63</v>
      </c>
      <c r="F165" s="7" t="n">
        <v>147</v>
      </c>
    </row>
    <row r="166" customFormat="false" ht="15" hidden="false" customHeight="false" outlineLevel="0" collapsed="false">
      <c r="A166" s="6" t="s">
        <v>375</v>
      </c>
      <c r="B166" s="6" t="s">
        <v>376</v>
      </c>
      <c r="C166" s="6" t="s">
        <v>33</v>
      </c>
      <c r="D166" s="7" t="n">
        <v>119</v>
      </c>
      <c r="E166" s="7" t="n">
        <v>80</v>
      </c>
      <c r="F166" s="7" t="n">
        <v>144</v>
      </c>
    </row>
    <row r="167" customFormat="false" ht="15" hidden="false" customHeight="false" outlineLevel="0" collapsed="false">
      <c r="A167" s="6" t="s">
        <v>377</v>
      </c>
      <c r="B167" s="6" t="s">
        <v>378</v>
      </c>
      <c r="C167" s="6" t="s">
        <v>123</v>
      </c>
      <c r="D167" s="7" t="n">
        <v>117</v>
      </c>
      <c r="E167" s="7" t="n">
        <v>49</v>
      </c>
      <c r="F167" s="7" t="n">
        <v>160</v>
      </c>
    </row>
    <row r="168" customFormat="false" ht="15" hidden="false" customHeight="false" outlineLevel="0" collapsed="false">
      <c r="A168" s="6" t="s">
        <v>379</v>
      </c>
      <c r="B168" s="6" t="s">
        <v>380</v>
      </c>
      <c r="C168" s="6" t="s">
        <v>33</v>
      </c>
      <c r="D168" s="7" t="n">
        <v>113</v>
      </c>
      <c r="E168" s="7" t="n">
        <v>62</v>
      </c>
      <c r="F168" s="7" t="n">
        <v>152</v>
      </c>
    </row>
    <row r="169" customFormat="false" ht="15" hidden="false" customHeight="false" outlineLevel="0" collapsed="false">
      <c r="A169" s="6" t="s">
        <v>381</v>
      </c>
      <c r="B169" s="6" t="s">
        <v>382</v>
      </c>
      <c r="C169" s="6" t="s">
        <v>256</v>
      </c>
      <c r="D169" s="7" t="n">
        <v>108</v>
      </c>
      <c r="E169" s="7" t="n">
        <v>51</v>
      </c>
      <c r="F169" s="7" t="n">
        <v>123</v>
      </c>
    </row>
    <row r="170" customFormat="false" ht="15" hidden="false" customHeight="false" outlineLevel="0" collapsed="false">
      <c r="A170" s="6" t="s">
        <v>383</v>
      </c>
      <c r="B170" s="6" t="s">
        <v>384</v>
      </c>
      <c r="C170" s="6" t="s">
        <v>256</v>
      </c>
      <c r="D170" s="7" t="n">
        <v>107</v>
      </c>
      <c r="E170" s="7" t="n">
        <v>64</v>
      </c>
      <c r="F170" s="7" t="n">
        <v>185</v>
      </c>
    </row>
    <row r="171" customFormat="false" ht="15" hidden="false" customHeight="false" outlineLevel="0" collapsed="false">
      <c r="A171" s="6" t="s">
        <v>385</v>
      </c>
      <c r="B171" s="6" t="s">
        <v>386</v>
      </c>
      <c r="C171" s="6" t="s">
        <v>173</v>
      </c>
      <c r="D171" s="7" t="n">
        <v>106</v>
      </c>
      <c r="E171" s="7" t="n">
        <v>71</v>
      </c>
      <c r="F171" s="7" t="n">
        <v>159</v>
      </c>
    </row>
    <row r="172" customFormat="false" ht="15" hidden="false" customHeight="false" outlineLevel="0" collapsed="false">
      <c r="A172" s="6" t="s">
        <v>387</v>
      </c>
      <c r="B172" s="6" t="s">
        <v>388</v>
      </c>
      <c r="C172" s="6" t="s">
        <v>123</v>
      </c>
      <c r="D172" s="7" t="n">
        <v>101</v>
      </c>
      <c r="E172" s="7" t="n">
        <v>50</v>
      </c>
      <c r="F172" s="7" t="n">
        <v>110</v>
      </c>
    </row>
    <row r="173" customFormat="false" ht="15" hidden="false" customHeight="false" outlineLevel="0" collapsed="false">
      <c r="A173" s="6" t="s">
        <v>389</v>
      </c>
      <c r="B173" s="6" t="s">
        <v>390</v>
      </c>
      <c r="C173" s="6" t="s">
        <v>33</v>
      </c>
      <c r="D173" s="7" t="n">
        <v>95</v>
      </c>
      <c r="E173" s="7" t="n">
        <v>50</v>
      </c>
      <c r="F173" s="7" t="n">
        <v>112</v>
      </c>
    </row>
    <row r="174" customFormat="false" ht="15" hidden="false" customHeight="false" outlineLevel="0" collapsed="false">
      <c r="A174" s="6" t="s">
        <v>391</v>
      </c>
      <c r="B174" s="6" t="s">
        <v>392</v>
      </c>
      <c r="C174" s="6" t="s">
        <v>33</v>
      </c>
      <c r="D174" s="7" t="n">
        <v>94</v>
      </c>
      <c r="E174" s="7" t="n">
        <v>51</v>
      </c>
      <c r="F174" s="7" t="n">
        <v>131</v>
      </c>
    </row>
    <row r="175" customFormat="false" ht="15" hidden="false" customHeight="false" outlineLevel="0" collapsed="false">
      <c r="A175" s="6" t="s">
        <v>393</v>
      </c>
      <c r="B175" s="6" t="s">
        <v>394</v>
      </c>
      <c r="C175" s="6" t="s">
        <v>116</v>
      </c>
      <c r="D175" s="7" t="n">
        <v>92</v>
      </c>
      <c r="E175" s="7" t="n">
        <v>50</v>
      </c>
      <c r="F175" s="7" t="n">
        <v>97</v>
      </c>
    </row>
    <row r="176" customFormat="false" ht="15" hidden="false" customHeight="false" outlineLevel="0" collapsed="false">
      <c r="A176" s="6" t="s">
        <v>395</v>
      </c>
      <c r="B176" s="6" t="s">
        <v>396</v>
      </c>
      <c r="C176" s="6" t="s">
        <v>123</v>
      </c>
      <c r="D176" s="7" t="n">
        <v>87</v>
      </c>
      <c r="E176" s="7" t="n">
        <v>49</v>
      </c>
      <c r="F176" s="7" t="n">
        <v>118</v>
      </c>
    </row>
    <row r="177" customFormat="false" ht="15" hidden="false" customHeight="false" outlineLevel="0" collapsed="false">
      <c r="A177" s="6" t="s">
        <v>397</v>
      </c>
      <c r="B177" s="6" t="s">
        <v>398</v>
      </c>
      <c r="C177" s="6" t="s">
        <v>135</v>
      </c>
      <c r="D177" s="7" t="n">
        <v>84</v>
      </c>
      <c r="E177" s="7" t="n">
        <v>31</v>
      </c>
      <c r="F177" s="7" t="n">
        <v>96</v>
      </c>
    </row>
    <row r="178" customFormat="false" ht="15" hidden="false" customHeight="false" outlineLevel="0" collapsed="false">
      <c r="A178" s="6" t="s">
        <v>399</v>
      </c>
      <c r="B178" s="6" t="s">
        <v>400</v>
      </c>
      <c r="C178" s="6" t="s">
        <v>140</v>
      </c>
      <c r="D178" s="7" t="n">
        <v>78</v>
      </c>
      <c r="E178" s="7" t="n">
        <v>51</v>
      </c>
      <c r="F178" s="7" t="n">
        <v>120</v>
      </c>
    </row>
    <row r="179" customFormat="false" ht="15" hidden="false" customHeight="false" outlineLevel="0" collapsed="false">
      <c r="A179" s="6" t="s">
        <v>401</v>
      </c>
      <c r="B179" s="6" t="s">
        <v>402</v>
      </c>
      <c r="C179" s="6" t="s">
        <v>70</v>
      </c>
      <c r="D179" s="7" t="n">
        <v>76</v>
      </c>
      <c r="E179" s="7" t="n">
        <v>52</v>
      </c>
      <c r="F179" s="7" t="n">
        <v>94</v>
      </c>
    </row>
    <row r="180" customFormat="false" ht="15" hidden="false" customHeight="false" outlineLevel="0" collapsed="false">
      <c r="A180" s="6" t="s">
        <v>403</v>
      </c>
      <c r="B180" s="6" t="s">
        <v>404</v>
      </c>
      <c r="C180" s="6" t="s">
        <v>140</v>
      </c>
      <c r="D180" s="7" t="n">
        <v>71</v>
      </c>
      <c r="E180" s="7" t="n">
        <v>50</v>
      </c>
      <c r="F180" s="7" t="n">
        <v>107</v>
      </c>
    </row>
    <row r="181" customFormat="false" ht="15" hidden="false" customHeight="false" outlineLevel="0" collapsed="false">
      <c r="A181" s="6" t="s">
        <v>405</v>
      </c>
      <c r="B181" s="6" t="s">
        <v>406</v>
      </c>
      <c r="C181" s="6" t="s">
        <v>256</v>
      </c>
      <c r="D181" s="7" t="n">
        <v>71</v>
      </c>
      <c r="E181" s="7" t="n">
        <v>44</v>
      </c>
      <c r="F181" s="7" t="n">
        <v>92</v>
      </c>
    </row>
    <row r="182" customFormat="false" ht="15" hidden="false" customHeight="false" outlineLevel="0" collapsed="false">
      <c r="A182" s="6" t="s">
        <v>407</v>
      </c>
      <c r="B182" s="6" t="s">
        <v>408</v>
      </c>
      <c r="C182" s="6" t="s">
        <v>173</v>
      </c>
      <c r="D182" s="7" t="n">
        <v>69</v>
      </c>
      <c r="E182" s="7" t="n">
        <v>51</v>
      </c>
      <c r="F182" s="7" t="n">
        <v>103</v>
      </c>
    </row>
    <row r="183" customFormat="false" ht="15" hidden="false" customHeight="false" outlineLevel="0" collapsed="false">
      <c r="A183" s="6" t="s">
        <v>409</v>
      </c>
      <c r="B183" s="6" t="s">
        <v>410</v>
      </c>
      <c r="C183" s="6" t="s">
        <v>70</v>
      </c>
      <c r="D183" s="7" t="n">
        <v>68</v>
      </c>
      <c r="E183" s="7" t="n">
        <v>48</v>
      </c>
      <c r="F183" s="7" t="n">
        <v>89</v>
      </c>
    </row>
    <row r="184" customFormat="false" ht="15" hidden="false" customHeight="false" outlineLevel="0" collapsed="false">
      <c r="A184" s="6" t="s">
        <v>411</v>
      </c>
      <c r="B184" s="6" t="s">
        <v>412</v>
      </c>
      <c r="C184" s="6" t="s">
        <v>256</v>
      </c>
      <c r="D184" s="7" t="n">
        <v>51</v>
      </c>
      <c r="E184" s="7" t="n">
        <v>32</v>
      </c>
      <c r="F184" s="7" t="n">
        <v>56</v>
      </c>
    </row>
    <row r="185" customFormat="false" ht="15" hidden="false" customHeight="false" outlineLevel="0" collapsed="false">
      <c r="A185" s="6" t="s">
        <v>413</v>
      </c>
      <c r="B185" s="6" t="s">
        <v>414</v>
      </c>
      <c r="C185" s="6" t="s">
        <v>140</v>
      </c>
      <c r="D185" s="7" t="n">
        <v>48</v>
      </c>
      <c r="E185" s="7" t="n">
        <v>29</v>
      </c>
      <c r="F185" s="7" t="n">
        <v>59</v>
      </c>
    </row>
    <row r="186" customFormat="false" ht="15" hidden="false" customHeight="false" outlineLevel="0" collapsed="false">
      <c r="A186" s="6" t="s">
        <v>415</v>
      </c>
      <c r="B186" s="6" t="s">
        <v>416</v>
      </c>
      <c r="C186" s="6" t="s">
        <v>73</v>
      </c>
      <c r="D186" s="7" t="n">
        <v>46</v>
      </c>
      <c r="E186" s="7" t="n">
        <v>33</v>
      </c>
      <c r="F186" s="7" t="n">
        <v>50</v>
      </c>
    </row>
    <row r="187" customFormat="false" ht="15" hidden="false" customHeight="false" outlineLevel="0" collapsed="false">
      <c r="A187" s="6" t="s">
        <v>417</v>
      </c>
      <c r="B187" s="6" t="s">
        <v>418</v>
      </c>
      <c r="C187" s="6" t="s">
        <v>256</v>
      </c>
      <c r="D187" s="7" t="n">
        <v>34</v>
      </c>
      <c r="E187" s="7" t="n">
        <v>22</v>
      </c>
      <c r="F187" s="7" t="n">
        <v>42</v>
      </c>
    </row>
    <row r="188" customFormat="false" ht="15" hidden="false" customHeight="false" outlineLevel="0" collapsed="false">
      <c r="A188" s="6" t="s">
        <v>419</v>
      </c>
      <c r="B188" s="6" t="s">
        <v>420</v>
      </c>
      <c r="C188" s="6" t="s">
        <v>256</v>
      </c>
      <c r="D188" s="7" t="n">
        <v>28</v>
      </c>
      <c r="E188" s="7" t="n">
        <v>18</v>
      </c>
      <c r="F188" s="7" t="n">
        <v>43</v>
      </c>
    </row>
    <row r="189" customFormat="false" ht="15" hidden="false" customHeight="false" outlineLevel="0" collapsed="false">
      <c r="A189" s="6" t="s">
        <v>421</v>
      </c>
      <c r="B189" s="6" t="s">
        <v>422</v>
      </c>
      <c r="C189" s="6" t="s">
        <v>140</v>
      </c>
      <c r="D189" s="7" t="n">
        <v>26</v>
      </c>
      <c r="E189" s="7" t="n">
        <v>20</v>
      </c>
      <c r="F189" s="7" t="n">
        <v>30</v>
      </c>
    </row>
    <row r="190" customFormat="false" ht="15" hidden="false" customHeight="false" outlineLevel="0" collapsed="false">
      <c r="A190" s="6" t="s">
        <v>423</v>
      </c>
      <c r="B190" s="6" t="s">
        <v>424</v>
      </c>
      <c r="C190" s="6" t="s">
        <v>73</v>
      </c>
      <c r="D190" s="7" t="n">
        <v>22</v>
      </c>
      <c r="E190" s="7" t="n">
        <v>18</v>
      </c>
      <c r="F190" s="7" t="n">
        <v>30</v>
      </c>
    </row>
    <row r="191" customFormat="false" ht="15" hidden="false" customHeight="false" outlineLevel="0" collapsed="false">
      <c r="A191" s="6" t="s">
        <v>425</v>
      </c>
      <c r="B191" s="6" t="s">
        <v>426</v>
      </c>
      <c r="C191" s="6" t="s">
        <v>70</v>
      </c>
      <c r="D191" s="7" t="n">
        <v>22</v>
      </c>
      <c r="E191" s="7" t="n">
        <v>11</v>
      </c>
      <c r="F191" s="7" t="n">
        <v>22</v>
      </c>
    </row>
    <row r="192" customFormat="false" ht="15" hidden="false" customHeight="false" outlineLevel="0" collapsed="false">
      <c r="A192" s="6" t="s">
        <v>427</v>
      </c>
      <c r="B192" s="6" t="s">
        <v>428</v>
      </c>
      <c r="C192" s="6" t="s">
        <v>33</v>
      </c>
      <c r="D192" s="7" t="n">
        <v>22</v>
      </c>
      <c r="E192" s="7" t="n">
        <v>21</v>
      </c>
      <c r="F192" s="7" t="n">
        <v>30</v>
      </c>
    </row>
    <row r="193" customFormat="false" ht="15" hidden="false" customHeight="false" outlineLevel="0" collapsed="false">
      <c r="A193" s="6" t="s">
        <v>429</v>
      </c>
      <c r="B193" s="6" t="s">
        <v>430</v>
      </c>
      <c r="C193" s="6" t="s">
        <v>113</v>
      </c>
      <c r="D193" s="7" t="n">
        <v>20</v>
      </c>
      <c r="E193" s="7" t="n">
        <v>12</v>
      </c>
      <c r="F193" s="7" t="n">
        <v>27</v>
      </c>
    </row>
    <row r="194" customFormat="false" ht="15" hidden="false" customHeight="false" outlineLevel="0" collapsed="false">
      <c r="A194" s="6" t="s">
        <v>431</v>
      </c>
      <c r="B194" s="6" t="s">
        <v>432</v>
      </c>
      <c r="C194" s="6" t="s">
        <v>46</v>
      </c>
      <c r="D194" s="7" t="n">
        <v>10</v>
      </c>
      <c r="E194" s="7" t="n">
        <v>7</v>
      </c>
      <c r="F194" s="7" t="n">
        <v>27</v>
      </c>
    </row>
    <row r="195" customFormat="false" ht="15" hidden="false" customHeight="false" outlineLevel="0" collapsed="false">
      <c r="A195" s="6" t="s">
        <v>433</v>
      </c>
      <c r="B195" s="6" t="s">
        <v>434</v>
      </c>
      <c r="C195" s="6" t="s">
        <v>435</v>
      </c>
      <c r="D195" s="7" t="n">
        <v>9</v>
      </c>
      <c r="E195" s="7" t="n">
        <v>5</v>
      </c>
      <c r="F195" s="7" t="n">
        <v>9</v>
      </c>
    </row>
    <row r="196" customFormat="false" ht="15" hidden="false" customHeight="false" outlineLevel="0" collapsed="false">
      <c r="A196" s="6" t="s">
        <v>436</v>
      </c>
      <c r="B196" s="6" t="s">
        <v>437</v>
      </c>
      <c r="C196" s="6" t="s">
        <v>33</v>
      </c>
      <c r="D196" s="7" t="n">
        <v>6</v>
      </c>
      <c r="E196" s="7" t="n">
        <v>6</v>
      </c>
      <c r="F196" s="7" t="n">
        <v>9</v>
      </c>
    </row>
    <row r="197" customFormat="false" ht="15" hidden="false" customHeight="false" outlineLevel="0" collapsed="false">
      <c r="A197" s="6" t="s">
        <v>438</v>
      </c>
      <c r="B197" s="6" t="s">
        <v>439</v>
      </c>
      <c r="C197" s="6" t="s">
        <v>73</v>
      </c>
      <c r="D197" s="7" t="n">
        <v>3</v>
      </c>
      <c r="E197" s="7" t="n">
        <v>3</v>
      </c>
      <c r="F197" s="7" t="n">
        <v>7</v>
      </c>
    </row>
    <row r="198" customFormat="false" ht="15" hidden="false" customHeight="false" outlineLevel="0" collapsed="false">
      <c r="A198" s="6" t="s">
        <v>440</v>
      </c>
      <c r="B198" s="6" t="s">
        <v>441</v>
      </c>
      <c r="C198" s="6" t="s">
        <v>70</v>
      </c>
      <c r="D198" s="7" t="n">
        <v>2</v>
      </c>
      <c r="E198" s="7" t="n">
        <v>2</v>
      </c>
      <c r="F198" s="7" t="n">
        <v>6</v>
      </c>
    </row>
    <row r="199" customFormat="false" ht="15" hidden="false" customHeight="false" outlineLevel="0" collapsed="false">
      <c r="A199" s="6" t="s">
        <v>442</v>
      </c>
      <c r="B199" s="6" t="s">
        <v>443</v>
      </c>
      <c r="C199" s="6" t="s">
        <v>116</v>
      </c>
      <c r="D199" s="7" t="n">
        <v>2</v>
      </c>
      <c r="E199" s="7" t="n">
        <v>1</v>
      </c>
      <c r="F199" s="7" t="n">
        <v>2</v>
      </c>
    </row>
    <row r="200" customFormat="false" ht="15" hidden="false" customHeight="false" outlineLevel="0" collapsed="false">
      <c r="A200" s="6" t="s">
        <v>444</v>
      </c>
      <c r="B200" s="6" t="s">
        <v>137</v>
      </c>
      <c r="C200" s="6" t="s">
        <v>96</v>
      </c>
      <c r="D200" s="7" t="n">
        <v>2</v>
      </c>
      <c r="E200" s="7" t="n">
        <v>2</v>
      </c>
      <c r="F200" s="7" t="n">
        <v>6</v>
      </c>
    </row>
  </sheetData>
  <mergeCells count="1">
    <mergeCell ref="A1:F1"/>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3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28"/>
    <col collapsed="false" customWidth="true" hidden="false" outlineLevel="0" max="2" min="2" style="0" width="12"/>
    <col collapsed="false" customWidth="true" hidden="false" outlineLevel="0" max="3" min="3" style="0" width="16"/>
    <col collapsed="false" customWidth="true" hidden="false" outlineLevel="0" max="4" min="4" style="0" width="12"/>
    <col collapsed="false" customWidth="true" hidden="false" outlineLevel="0" max="5" min="5" style="0" width="14"/>
    <col collapsed="false" customWidth="true" hidden="false" outlineLevel="0" max="6" min="6" style="0" width="18"/>
  </cols>
  <sheetData>
    <row r="1" customFormat="false" ht="15" hidden="false" customHeight="false" outlineLevel="0" collapsed="false">
      <c r="A1" s="3" t="s">
        <v>445</v>
      </c>
    </row>
    <row r="2" customFormat="false" ht="27.75" hidden="false" customHeight="true" outlineLevel="0" collapsed="false">
      <c r="A2" s="9" t="s">
        <v>446</v>
      </c>
      <c r="B2" s="9"/>
      <c r="C2" s="9"/>
      <c r="D2" s="9"/>
      <c r="E2" s="9"/>
      <c r="F2" s="9"/>
    </row>
    <row r="4" customFormat="false" ht="15" hidden="false" customHeight="false" outlineLevel="0" collapsed="false">
      <c r="A4" s="4" t="s">
        <v>27</v>
      </c>
      <c r="B4" s="5" t="s">
        <v>28</v>
      </c>
      <c r="C4" s="5" t="s">
        <v>447</v>
      </c>
      <c r="D4" s="5" t="s">
        <v>30</v>
      </c>
      <c r="E4" s="5" t="s">
        <v>448</v>
      </c>
      <c r="F4" s="5" t="s">
        <v>449</v>
      </c>
    </row>
    <row r="5" customFormat="false" ht="15" hidden="false" customHeight="false" outlineLevel="0" collapsed="false">
      <c r="A5" s="6" t="s">
        <v>33</v>
      </c>
      <c r="B5" s="7" t="n">
        <f aca="false">SUMIF('AACA Raw by Category'!$C$4:$C$200,A5,'AACA Raw by Category'!$D$4:$D$200)</f>
        <v>1012635</v>
      </c>
      <c r="C5" s="7" t="n">
        <f aca="false">SUMIF('AACA Raw by Category'!$C$4:$C$200,A5,'AACA Raw by Category'!$E$4:$E$200)</f>
        <v>65876</v>
      </c>
      <c r="D5" s="7" t="n">
        <f aca="false">SUMIF('AACA Raw by Category'!$C$4:$C$200,A5,'AACA Raw by Category'!$F$4:$F$200)</f>
        <v>1112283</v>
      </c>
      <c r="E5" s="6" t="n">
        <f aca="false">COUNTIF('AACA Raw by Category'!$C$4:$C$200,A5)</f>
        <v>39</v>
      </c>
      <c r="F5" s="14" t="n">
        <f aca="false">B5/SUM($B$5:$B$31)</f>
        <v>0.70842419192693</v>
      </c>
    </row>
    <row r="6" customFormat="false" ht="15" hidden="false" customHeight="false" outlineLevel="0" collapsed="false">
      <c r="A6" s="6" t="s">
        <v>46</v>
      </c>
      <c r="B6" s="7" t="n">
        <f aca="false">SUMIF('AACA Raw by Category'!$C$4:$C$200,A6,'AACA Raw by Category'!$D$4:$D$200)</f>
        <v>219877</v>
      </c>
      <c r="C6" s="7" t="n">
        <f aca="false">SUMIF('AACA Raw by Category'!$C$4:$C$200,A6,'AACA Raw by Category'!$E$4:$E$200)</f>
        <v>18948</v>
      </c>
      <c r="D6" s="7" t="n">
        <f aca="false">SUMIF('AACA Raw by Category'!$C$4:$C$200,A6,'AACA Raw by Category'!$F$4:$F$200)</f>
        <v>269213</v>
      </c>
      <c r="E6" s="6" t="n">
        <f aca="false">COUNTIF('AACA Raw by Category'!$C$4:$C$200,A6)</f>
        <v>17</v>
      </c>
      <c r="F6" s="14" t="n">
        <f aca="false">B6/SUM($B$5:$B$31)</f>
        <v>0.15382263702945</v>
      </c>
    </row>
    <row r="7" customFormat="false" ht="15" hidden="false" customHeight="false" outlineLevel="0" collapsed="false">
      <c r="A7" s="6" t="s">
        <v>70</v>
      </c>
      <c r="B7" s="7" t="n">
        <f aca="false">SUMIF('AACA Raw by Category'!$C$4:$C$200,A7,'AACA Raw by Category'!$D$4:$D$200)</f>
        <v>40753</v>
      </c>
      <c r="C7" s="7" t="n">
        <f aca="false">SUMIF('AACA Raw by Category'!$C$4:$C$200,A7,'AACA Raw by Category'!$E$4:$E$200)</f>
        <v>7707</v>
      </c>
      <c r="D7" s="7" t="n">
        <f aca="false">SUMIF('AACA Raw by Category'!$C$4:$C$200,A7,'AACA Raw by Category'!$F$4:$F$200)</f>
        <v>46185</v>
      </c>
      <c r="E7" s="6" t="n">
        <f aca="false">COUNTIF('AACA Raw by Category'!$C$4:$C$200,A7)</f>
        <v>25</v>
      </c>
      <c r="F7" s="14" t="n">
        <f aca="false">B7/SUM($B$5:$B$31)</f>
        <v>0.0285101849072945</v>
      </c>
    </row>
    <row r="8" customFormat="false" ht="15" hidden="false" customHeight="false" outlineLevel="0" collapsed="false">
      <c r="A8" s="6" t="s">
        <v>96</v>
      </c>
      <c r="B8" s="7" t="n">
        <f aca="false">SUMIF('AACA Raw by Category'!$C$4:$C$200,A8,'AACA Raw by Category'!$D$4:$D$200)</f>
        <v>24168</v>
      </c>
      <c r="C8" s="7" t="n">
        <f aca="false">SUMIF('AACA Raw by Category'!$C$4:$C$200,A8,'AACA Raw by Category'!$E$4:$E$200)</f>
        <v>4275</v>
      </c>
      <c r="D8" s="7" t="n">
        <f aca="false">SUMIF('AACA Raw by Category'!$C$4:$C$200,A8,'AACA Raw by Category'!$F$4:$F$200)</f>
        <v>28626</v>
      </c>
      <c r="E8" s="6" t="n">
        <f aca="false">COUNTIF('AACA Raw by Category'!$C$4:$C$200,A8)</f>
        <v>10</v>
      </c>
      <c r="F8" s="14" t="n">
        <f aca="false">B8/SUM($B$5:$B$31)</f>
        <v>0.0169075687394669</v>
      </c>
    </row>
    <row r="9" customFormat="false" ht="15" hidden="false" customHeight="false" outlineLevel="0" collapsed="false">
      <c r="A9" s="6" t="s">
        <v>123</v>
      </c>
      <c r="B9" s="7" t="n">
        <f aca="false">SUMIF('AACA Raw by Category'!$C$4:$C$200,A9,'AACA Raw by Category'!$D$4:$D$200)</f>
        <v>21819</v>
      </c>
      <c r="C9" s="7" t="n">
        <f aca="false">SUMIF('AACA Raw by Category'!$C$4:$C$200,A9,'AACA Raw by Category'!$E$4:$E$200)</f>
        <v>6140</v>
      </c>
      <c r="D9" s="7" t="n">
        <f aca="false">SUMIF('AACA Raw by Category'!$C$4:$C$200,A9,'AACA Raw by Category'!$F$4:$F$200)</f>
        <v>28937</v>
      </c>
      <c r="E9" s="6" t="n">
        <f aca="false">COUNTIF('AACA Raw by Category'!$C$4:$C$200,A9)</f>
        <v>28</v>
      </c>
      <c r="F9" s="14" t="n">
        <f aca="false">B9/SUM($B$5:$B$31)</f>
        <v>0.0152642437241984</v>
      </c>
    </row>
    <row r="10" customFormat="false" ht="15" hidden="false" customHeight="false" outlineLevel="0" collapsed="false">
      <c r="A10" s="6" t="s">
        <v>73</v>
      </c>
      <c r="B10" s="7" t="n">
        <f aca="false">SUMIF('AACA Raw by Category'!$C$4:$C$200,A10,'AACA Raw by Category'!$D$4:$D$200)</f>
        <v>21219</v>
      </c>
      <c r="C10" s="7" t="n">
        <f aca="false">SUMIF('AACA Raw by Category'!$C$4:$C$200,A10,'AACA Raw by Category'!$E$4:$E$200)</f>
        <v>4603</v>
      </c>
      <c r="D10" s="7" t="n">
        <f aca="false">SUMIF('AACA Raw by Category'!$C$4:$C$200,A10,'AACA Raw by Category'!$F$4:$F$200)</f>
        <v>25773</v>
      </c>
      <c r="E10" s="6" t="n">
        <f aca="false">COUNTIF('AACA Raw by Category'!$C$4:$C$200,A10)</f>
        <v>10</v>
      </c>
      <c r="F10" s="14" t="n">
        <f aca="false">B10/SUM($B$5:$B$31)</f>
        <v>0.014844492762444</v>
      </c>
    </row>
    <row r="11" customFormat="false" ht="15" hidden="false" customHeight="false" outlineLevel="0" collapsed="false">
      <c r="A11" s="6" t="s">
        <v>60</v>
      </c>
      <c r="B11" s="7" t="n">
        <f aca="false">SUMIF('AACA Raw by Category'!$C$4:$C$200,A11,'AACA Raw by Category'!$D$4:$D$200)</f>
        <v>14472</v>
      </c>
      <c r="C11" s="7" t="n">
        <f aca="false">SUMIF('AACA Raw by Category'!$C$4:$C$200,A11,'AACA Raw by Category'!$E$4:$E$200)</f>
        <v>1030</v>
      </c>
      <c r="D11" s="7" t="n">
        <f aca="false">SUMIF('AACA Raw by Category'!$C$4:$C$200,A11,'AACA Raw by Category'!$F$4:$F$200)</f>
        <v>19530</v>
      </c>
      <c r="E11" s="6" t="n">
        <f aca="false">COUNTIF('AACA Raw by Category'!$C$4:$C$200,A11)</f>
        <v>1</v>
      </c>
      <c r="F11" s="14" t="n">
        <f aca="false">B11/SUM($B$5:$B$31)</f>
        <v>0.0101243931975159</v>
      </c>
    </row>
    <row r="12" customFormat="false" ht="15" hidden="false" customHeight="false" outlineLevel="0" collapsed="false">
      <c r="A12" s="6" t="s">
        <v>67</v>
      </c>
      <c r="B12" s="7" t="n">
        <f aca="false">SUMIF('AACA Raw by Category'!$C$4:$C$200,A12,'AACA Raw by Category'!$D$4:$D$200)</f>
        <v>14243</v>
      </c>
      <c r="C12" s="7" t="n">
        <f aca="false">SUMIF('AACA Raw by Category'!$C$4:$C$200,A12,'AACA Raw by Category'!$E$4:$E$200)</f>
        <v>2142</v>
      </c>
      <c r="D12" s="7" t="n">
        <f aca="false">SUMIF('AACA Raw by Category'!$C$4:$C$200,A12,'AACA Raw by Category'!$F$4:$F$200)</f>
        <v>18447</v>
      </c>
      <c r="E12" s="6" t="n">
        <f aca="false">COUNTIF('AACA Raw by Category'!$C$4:$C$200,A12)</f>
        <v>2</v>
      </c>
      <c r="F12" s="14" t="n">
        <f aca="false">B12/SUM($B$5:$B$31)</f>
        <v>0.00996418824711299</v>
      </c>
    </row>
    <row r="13" customFormat="false" ht="15" hidden="false" customHeight="false" outlineLevel="0" collapsed="false">
      <c r="A13" s="6" t="s">
        <v>116</v>
      </c>
      <c r="B13" s="7" t="n">
        <f aca="false">SUMIF('AACA Raw by Category'!$C$4:$C$200,A13,'AACA Raw by Category'!$D$4:$D$200)</f>
        <v>10097</v>
      </c>
      <c r="C13" s="7" t="n">
        <f aca="false">SUMIF('AACA Raw by Category'!$C$4:$C$200,A13,'AACA Raw by Category'!$E$4:$E$200)</f>
        <v>3380</v>
      </c>
      <c r="D13" s="7" t="n">
        <f aca="false">SUMIF('AACA Raw by Category'!$C$4:$C$200,A13,'AACA Raw by Category'!$F$4:$F$200)</f>
        <v>12124</v>
      </c>
      <c r="E13" s="6" t="n">
        <f aca="false">COUNTIF('AACA Raw by Category'!$C$4:$C$200,A13)</f>
        <v>14</v>
      </c>
      <c r="F13" s="14" t="n">
        <f aca="false">B13/SUM($B$5:$B$31)</f>
        <v>0.00706370910139015</v>
      </c>
    </row>
    <row r="14" customFormat="false" ht="15" hidden="false" customHeight="false" outlineLevel="0" collapsed="false">
      <c r="A14" s="6" t="s">
        <v>107</v>
      </c>
      <c r="B14" s="7" t="n">
        <f aca="false">SUMIF('AACA Raw by Category'!$C$4:$C$200,A14,'AACA Raw by Category'!$D$4:$D$200)</f>
        <v>8417</v>
      </c>
      <c r="C14" s="7" t="n">
        <f aca="false">SUMIF('AACA Raw by Category'!$C$4:$C$200,A14,'AACA Raw by Category'!$E$4:$E$200)</f>
        <v>1732</v>
      </c>
      <c r="D14" s="7" t="n">
        <f aca="false">SUMIF('AACA Raw by Category'!$C$4:$C$200,A14,'AACA Raw by Category'!$F$4:$F$200)</f>
        <v>9826</v>
      </c>
      <c r="E14" s="6" t="n">
        <f aca="false">COUNTIF('AACA Raw by Category'!$C$4:$C$200,A14)</f>
        <v>2</v>
      </c>
      <c r="F14" s="14" t="n">
        <f aca="false">B14/SUM($B$5:$B$31)</f>
        <v>0.00588840640847785</v>
      </c>
    </row>
    <row r="15" customFormat="false" ht="15" hidden="false" customHeight="false" outlineLevel="0" collapsed="false">
      <c r="A15" s="6" t="s">
        <v>132</v>
      </c>
      <c r="B15" s="7" t="n">
        <f aca="false">SUMIF('AACA Raw by Category'!$C$4:$C$200,A15,'AACA Raw by Category'!$D$4:$D$200)</f>
        <v>5537</v>
      </c>
      <c r="C15" s="7" t="n">
        <f aca="false">SUMIF('AACA Raw by Category'!$C$4:$C$200,A15,'AACA Raw by Category'!$E$4:$E$200)</f>
        <v>1075</v>
      </c>
      <c r="D15" s="7" t="n">
        <f aca="false">SUMIF('AACA Raw by Category'!$C$4:$C$200,A15,'AACA Raw by Category'!$F$4:$F$200)</f>
        <v>7997</v>
      </c>
      <c r="E15" s="6" t="n">
        <f aca="false">COUNTIF('AACA Raw by Category'!$C$4:$C$200,A15)</f>
        <v>4</v>
      </c>
      <c r="F15" s="14" t="n">
        <f aca="false">B15/SUM($B$5:$B$31)</f>
        <v>0.00387360179205677</v>
      </c>
    </row>
    <row r="16" customFormat="false" ht="15" hidden="false" customHeight="false" outlineLevel="0" collapsed="false">
      <c r="A16" s="6" t="s">
        <v>140</v>
      </c>
      <c r="B16" s="7" t="n">
        <f aca="false">SUMIF('AACA Raw by Category'!$C$4:$C$200,A16,'AACA Raw by Category'!$D$4:$D$200)</f>
        <v>4695</v>
      </c>
      <c r="C16" s="7" t="n">
        <f aca="false">SUMIF('AACA Raw by Category'!$C$4:$C$200,A16,'AACA Raw by Category'!$E$4:$E$200)</f>
        <v>1437</v>
      </c>
      <c r="D16" s="7" t="n">
        <f aca="false">SUMIF('AACA Raw by Category'!$C$4:$C$200,A16,'AACA Raw by Category'!$F$4:$F$200)</f>
        <v>5163</v>
      </c>
      <c r="E16" s="6" t="n">
        <f aca="false">COUNTIF('AACA Raw by Category'!$C$4:$C$200,A16)</f>
        <v>9</v>
      </c>
      <c r="F16" s="14" t="n">
        <f aca="false">B16/SUM($B$5:$B$31)</f>
        <v>0.00328455127572811</v>
      </c>
    </row>
    <row r="17" customFormat="false" ht="15" hidden="false" customHeight="false" outlineLevel="0" collapsed="false">
      <c r="A17" s="6" t="s">
        <v>102</v>
      </c>
      <c r="B17" s="7" t="n">
        <f aca="false">SUMIF('AACA Raw by Category'!$C$4:$C$200,A17,'AACA Raw by Category'!$D$4:$D$200)</f>
        <v>4576</v>
      </c>
      <c r="C17" s="7" t="n">
        <f aca="false">SUMIF('AACA Raw by Category'!$C$4:$C$200,A17,'AACA Raw by Category'!$E$4:$E$200)</f>
        <v>477</v>
      </c>
      <c r="D17" s="7" t="n">
        <f aca="false">SUMIF('AACA Raw by Category'!$C$4:$C$200,A17,'AACA Raw by Category'!$F$4:$F$200)</f>
        <v>5950</v>
      </c>
      <c r="E17" s="6" t="n">
        <f aca="false">COUNTIF('AACA Raw by Category'!$C$4:$C$200,A17)</f>
        <v>1</v>
      </c>
      <c r="F17" s="14" t="n">
        <f aca="false">B17/SUM($B$5:$B$31)</f>
        <v>0.00320130066831349</v>
      </c>
    </row>
    <row r="18" customFormat="false" ht="15" hidden="false" customHeight="false" outlineLevel="0" collapsed="false">
      <c r="A18" s="6" t="s">
        <v>162</v>
      </c>
      <c r="B18" s="7" t="n">
        <f aca="false">SUMIF('AACA Raw by Category'!$C$4:$C$200,A18,'AACA Raw by Category'!$D$4:$D$200)</f>
        <v>4203</v>
      </c>
      <c r="C18" s="7" t="n">
        <f aca="false">SUMIF('AACA Raw by Category'!$C$4:$C$200,A18,'AACA Raw by Category'!$E$4:$E$200)</f>
        <v>1781</v>
      </c>
      <c r="D18" s="7" t="n">
        <f aca="false">SUMIF('AACA Raw by Category'!$C$4:$C$200,A18,'AACA Raw by Category'!$F$4:$F$200)</f>
        <v>5399</v>
      </c>
      <c r="E18" s="6" t="n">
        <f aca="false">COUNTIF('AACA Raw by Category'!$C$4:$C$200,A18)</f>
        <v>5</v>
      </c>
      <c r="F18" s="14" t="n">
        <f aca="false">B18/SUM($B$5:$B$31)</f>
        <v>0.00294035548708951</v>
      </c>
    </row>
    <row r="19" customFormat="false" ht="15" hidden="false" customHeight="false" outlineLevel="0" collapsed="false">
      <c r="A19" s="6" t="s">
        <v>173</v>
      </c>
      <c r="B19" s="7" t="n">
        <f aca="false">SUMIF('AACA Raw by Category'!$C$4:$C$200,A19,'AACA Raw by Category'!$D$4:$D$200)</f>
        <v>4068</v>
      </c>
      <c r="C19" s="7" t="n">
        <f aca="false">SUMIF('AACA Raw by Category'!$C$4:$C$200,A19,'AACA Raw by Category'!$E$4:$E$200)</f>
        <v>1204</v>
      </c>
      <c r="D19" s="7" t="n">
        <f aca="false">SUMIF('AACA Raw by Category'!$C$4:$C$200,A19,'AACA Raw by Category'!$F$4:$F$200)</f>
        <v>5220</v>
      </c>
      <c r="E19" s="6" t="n">
        <f aca="false">COUNTIF('AACA Raw by Category'!$C$4:$C$200,A19)</f>
        <v>6</v>
      </c>
      <c r="F19" s="14" t="n">
        <f aca="false">B19/SUM($B$5:$B$31)</f>
        <v>0.00284591152069477</v>
      </c>
    </row>
    <row r="20" customFormat="false" ht="15" hidden="false" customHeight="false" outlineLevel="0" collapsed="false">
      <c r="A20" s="6" t="s">
        <v>113</v>
      </c>
      <c r="B20" s="7" t="n">
        <f aca="false">SUMIF('AACA Raw by Category'!$C$4:$C$200,A20,'AACA Raw by Category'!$D$4:$D$200)</f>
        <v>3941</v>
      </c>
      <c r="C20" s="7" t="n">
        <f aca="false">SUMIF('AACA Raw by Category'!$C$4:$C$200,A20,'AACA Raw by Category'!$E$4:$E$200)</f>
        <v>1270</v>
      </c>
      <c r="D20" s="7" t="n">
        <f aca="false">SUMIF('AACA Raw by Category'!$C$4:$C$200,A20,'AACA Raw by Category'!$F$4:$F$200)</f>
        <v>4074</v>
      </c>
      <c r="E20" s="6" t="n">
        <f aca="false">COUNTIF('AACA Raw by Category'!$C$4:$C$200,A20)</f>
        <v>2</v>
      </c>
      <c r="F20" s="14" t="n">
        <f aca="false">B20/SUM($B$5:$B$31)</f>
        <v>0.00275706423379009</v>
      </c>
    </row>
    <row r="21" customFormat="false" ht="15" hidden="false" customHeight="false" outlineLevel="0" collapsed="false">
      <c r="A21" s="6" t="s">
        <v>135</v>
      </c>
      <c r="B21" s="7" t="n">
        <f aca="false">SUMIF('AACA Raw by Category'!$C$4:$C$200,A21,'AACA Raw by Category'!$D$4:$D$200)</f>
        <v>3077</v>
      </c>
      <c r="C21" s="7" t="n">
        <f aca="false">SUMIF('AACA Raw by Category'!$C$4:$C$200,A21,'AACA Raw by Category'!$E$4:$E$200)</f>
        <v>819</v>
      </c>
      <c r="D21" s="7" t="n">
        <f aca="false">SUMIF('AACA Raw by Category'!$C$4:$C$200,A21,'AACA Raw by Category'!$F$4:$F$200)</f>
        <v>3609</v>
      </c>
      <c r="E21" s="6" t="n">
        <f aca="false">COUNTIF('AACA Raw by Category'!$C$4:$C$200,A21)</f>
        <v>2</v>
      </c>
      <c r="F21" s="14" t="n">
        <f aca="false">B21/SUM($B$5:$B$31)</f>
        <v>0.00215262284886377</v>
      </c>
    </row>
    <row r="22" customFormat="false" ht="15" hidden="false" customHeight="false" outlineLevel="0" collapsed="false">
      <c r="A22" s="6" t="s">
        <v>148</v>
      </c>
      <c r="B22" s="7" t="n">
        <f aca="false">SUMIF('AACA Raw by Category'!$C$4:$C$200,A22,'AACA Raw by Category'!$D$4:$D$200)</f>
        <v>2722</v>
      </c>
      <c r="C22" s="7" t="n">
        <f aca="false">SUMIF('AACA Raw by Category'!$C$4:$C$200,A22,'AACA Raw by Category'!$E$4:$E$200)</f>
        <v>539</v>
      </c>
      <c r="D22" s="7" t="n">
        <f aca="false">SUMIF('AACA Raw by Category'!$C$4:$C$200,A22,'AACA Raw by Category'!$F$4:$F$200)</f>
        <v>3539</v>
      </c>
      <c r="E22" s="6" t="n">
        <f aca="false">COUNTIF('AACA Raw by Category'!$C$4:$C$200,A22)</f>
        <v>1</v>
      </c>
      <c r="F22" s="14" t="n">
        <f aca="false">B22/SUM($B$5:$B$31)</f>
        <v>0.00190427019649242</v>
      </c>
    </row>
    <row r="23" customFormat="false" ht="15" hidden="false" customHeight="false" outlineLevel="0" collapsed="false">
      <c r="A23" s="6" t="s">
        <v>157</v>
      </c>
      <c r="B23" s="7" t="n">
        <f aca="false">SUMIF('AACA Raw by Category'!$C$4:$C$200,A23,'AACA Raw by Category'!$D$4:$D$200)</f>
        <v>2157</v>
      </c>
      <c r="C23" s="7" t="n">
        <f aca="false">SUMIF('AACA Raw by Category'!$C$4:$C$200,A23,'AACA Raw by Category'!$E$4:$E$200)</f>
        <v>378</v>
      </c>
      <c r="D23" s="7" t="n">
        <f aca="false">SUMIF('AACA Raw by Category'!$C$4:$C$200,A23,'AACA Raw by Category'!$F$4:$F$200)</f>
        <v>2599</v>
      </c>
      <c r="E23" s="6" t="n">
        <f aca="false">COUNTIF('AACA Raw by Category'!$C$4:$C$200,A23)</f>
        <v>1</v>
      </c>
      <c r="F23" s="14" t="n">
        <f aca="false">B23/SUM($B$5:$B$31)</f>
        <v>0.00150900470750704</v>
      </c>
    </row>
    <row r="24" customFormat="false" ht="15" hidden="false" customHeight="false" outlineLevel="0" collapsed="false">
      <c r="A24" s="6" t="s">
        <v>256</v>
      </c>
      <c r="B24" s="7" t="n">
        <f aca="false">SUMIF('AACA Raw by Category'!$C$4:$C$200,A24,'AACA Raw by Category'!$D$4:$D$200)</f>
        <v>1838</v>
      </c>
      <c r="C24" s="7" t="n">
        <f aca="false">SUMIF('AACA Raw by Category'!$C$4:$C$200,A24,'AACA Raw by Category'!$E$4:$E$200)</f>
        <v>782</v>
      </c>
      <c r="D24" s="7" t="n">
        <f aca="false">SUMIF('AACA Raw by Category'!$C$4:$C$200,A24,'AACA Raw by Category'!$F$4:$F$200)</f>
        <v>2164</v>
      </c>
      <c r="E24" s="6" t="n">
        <f aca="false">COUNTIF('AACA Raw by Category'!$C$4:$C$200,A24)</f>
        <v>11</v>
      </c>
      <c r="F24" s="14" t="n">
        <f aca="false">B24/SUM($B$5:$B$31)</f>
        <v>0.00128583711284095</v>
      </c>
    </row>
    <row r="25" customFormat="false" ht="15" hidden="false" customHeight="false" outlineLevel="0" collapsed="false">
      <c r="A25" s="6" t="s">
        <v>198</v>
      </c>
      <c r="B25" s="7" t="n">
        <f aca="false">SUMIF('AACA Raw by Category'!$C$4:$C$200,A25,'AACA Raw by Category'!$D$4:$D$200)</f>
        <v>1236</v>
      </c>
      <c r="C25" s="7" t="n">
        <f aca="false">SUMIF('AACA Raw by Category'!$C$4:$C$200,A25,'AACA Raw by Category'!$E$4:$E$200)</f>
        <v>433</v>
      </c>
      <c r="D25" s="7" t="n">
        <f aca="false">SUMIF('AACA Raw by Category'!$C$4:$C$200,A25,'AACA Raw by Category'!$F$4:$F$200)</f>
        <v>1529</v>
      </c>
      <c r="E25" s="6" t="n">
        <f aca="false">COUNTIF('AACA Raw by Category'!$C$4:$C$200,A25)</f>
        <v>1</v>
      </c>
      <c r="F25" s="14" t="n">
        <f aca="false">B25/SUM($B$5:$B$31)</f>
        <v>0.000864686981214046</v>
      </c>
    </row>
    <row r="26" customFormat="false" ht="15" hidden="false" customHeight="false" outlineLevel="0" collapsed="false">
      <c r="A26" s="6" t="s">
        <v>215</v>
      </c>
      <c r="B26" s="7" t="n">
        <f aca="false">SUMIF('AACA Raw by Category'!$C$4:$C$200,A26,'AACA Raw by Category'!$D$4:$D$200)</f>
        <v>892</v>
      </c>
      <c r="C26" s="7" t="n">
        <f aca="false">SUMIF('AACA Raw by Category'!$C$4:$C$200,A26,'AACA Raw by Category'!$E$4:$E$200)</f>
        <v>347</v>
      </c>
      <c r="D26" s="7" t="n">
        <f aca="false">SUMIF('AACA Raw by Category'!$C$4:$C$200,A26,'AACA Raw by Category'!$F$4:$F$200)</f>
        <v>1109</v>
      </c>
      <c r="E26" s="6" t="n">
        <f aca="false">COUNTIF('AACA Raw by Category'!$C$4:$C$200,A26)</f>
        <v>1</v>
      </c>
      <c r="F26" s="14" t="n">
        <f aca="false">B26/SUM($B$5:$B$31)</f>
        <v>0.000624029763141528</v>
      </c>
    </row>
    <row r="27" customFormat="false" ht="15" hidden="false" customHeight="false" outlineLevel="0" collapsed="false">
      <c r="A27" s="6" t="s">
        <v>222</v>
      </c>
      <c r="B27" s="7" t="n">
        <f aca="false">SUMIF('AACA Raw by Category'!$C$4:$C$200,A27,'AACA Raw by Category'!$D$4:$D$200)</f>
        <v>835</v>
      </c>
      <c r="C27" s="7" t="n">
        <f aca="false">SUMIF('AACA Raw by Category'!$C$4:$C$200,A27,'AACA Raw by Category'!$E$4:$E$200)</f>
        <v>187</v>
      </c>
      <c r="D27" s="7" t="n">
        <f aca="false">SUMIF('AACA Raw by Category'!$C$4:$C$200,A27,'AACA Raw by Category'!$F$4:$F$200)</f>
        <v>954</v>
      </c>
      <c r="E27" s="6" t="n">
        <f aca="false">COUNTIF('AACA Raw by Category'!$C$4:$C$200,A27)</f>
        <v>1</v>
      </c>
      <c r="F27" s="14" t="n">
        <f aca="false">B27/SUM($B$5:$B$31)</f>
        <v>0.000584153421774861</v>
      </c>
    </row>
    <row r="28" customFormat="false" ht="15" hidden="false" customHeight="false" outlineLevel="0" collapsed="false">
      <c r="A28" s="6" t="s">
        <v>237</v>
      </c>
      <c r="B28" s="7" t="n">
        <f aca="false">SUMIF('AACA Raw by Category'!$C$4:$C$200,A28,'AACA Raw by Category'!$D$4:$D$200)</f>
        <v>764</v>
      </c>
      <c r="C28" s="7" t="n">
        <f aca="false">SUMIF('AACA Raw by Category'!$C$4:$C$200,A28,'AACA Raw by Category'!$E$4:$E$200)</f>
        <v>249</v>
      </c>
      <c r="D28" s="7" t="n">
        <f aca="false">SUMIF('AACA Raw by Category'!$C$4:$C$200,A28,'AACA Raw by Category'!$F$4:$F$200)</f>
        <v>913</v>
      </c>
      <c r="E28" s="6" t="n">
        <f aca="false">COUNTIF('AACA Raw by Category'!$C$4:$C$200,A28)</f>
        <v>1</v>
      </c>
      <c r="F28" s="14" t="n">
        <f aca="false">B28/SUM($B$5:$B$31)</f>
        <v>0.000534482891300591</v>
      </c>
    </row>
    <row r="29" customFormat="false" ht="15" hidden="false" customHeight="false" outlineLevel="0" collapsed="false">
      <c r="A29" s="6" t="s">
        <v>247</v>
      </c>
      <c r="B29" s="7" t="n">
        <f aca="false">SUMIF('AACA Raw by Category'!$C$4:$C$200,A29,'AACA Raw by Category'!$D$4:$D$200)</f>
        <v>687</v>
      </c>
      <c r="C29" s="7" t="n">
        <f aca="false">SUMIF('AACA Raw by Category'!$C$4:$C$200,A29,'AACA Raw by Category'!$E$4:$E$200)</f>
        <v>290</v>
      </c>
      <c r="D29" s="7" t="n">
        <f aca="false">SUMIF('AACA Raw by Category'!$C$4:$C$200,A29,'AACA Raw by Category'!$F$4:$F$200)</f>
        <v>882</v>
      </c>
      <c r="E29" s="6" t="n">
        <f aca="false">COUNTIF('AACA Raw by Category'!$C$4:$C$200,A29)</f>
        <v>1</v>
      </c>
      <c r="F29" s="14" t="n">
        <f aca="false">B29/SUM($B$5:$B$31)</f>
        <v>0.000480614851208778</v>
      </c>
    </row>
    <row r="30" customFormat="false" ht="15" hidden="false" customHeight="false" outlineLevel="0" collapsed="false">
      <c r="A30" s="6" t="s">
        <v>293</v>
      </c>
      <c r="B30" s="7" t="n">
        <f aca="false">SUMIF('AACA Raw by Category'!$C$4:$C$200,A30,'AACA Raw by Category'!$D$4:$D$200)</f>
        <v>482</v>
      </c>
      <c r="C30" s="7" t="n">
        <f aca="false">SUMIF('AACA Raw by Category'!$C$4:$C$200,A30,'AACA Raw by Category'!$E$4:$E$200)</f>
        <v>165</v>
      </c>
      <c r="D30" s="7" t="n">
        <f aca="false">SUMIF('AACA Raw by Category'!$C$4:$C$200,A30,'AACA Raw by Category'!$F$4:$F$200)</f>
        <v>530</v>
      </c>
      <c r="E30" s="6" t="n">
        <f aca="false">COUNTIF('AACA Raw by Category'!$C$4:$C$200,A30)</f>
        <v>1</v>
      </c>
      <c r="F30" s="14" t="n">
        <f aca="false">B30/SUM($B$5:$B$31)</f>
        <v>0.000337199939276028</v>
      </c>
    </row>
    <row r="31" customFormat="false" ht="15" hidden="false" customHeight="false" outlineLevel="0" collapsed="false">
      <c r="A31" s="6" t="s">
        <v>435</v>
      </c>
      <c r="B31" s="7" t="n">
        <f aca="false">SUMIF('AACA Raw by Category'!$C$4:$C$200,A31,'AACA Raw by Category'!$D$4:$D$200)</f>
        <v>9</v>
      </c>
      <c r="C31" s="7" t="n">
        <f aca="false">SUMIF('AACA Raw by Category'!$C$4:$C$200,A31,'AACA Raw by Category'!$E$4:$E$200)</f>
        <v>5</v>
      </c>
      <c r="D31" s="7" t="n">
        <f aca="false">SUMIF('AACA Raw by Category'!$C$4:$C$200,A31,'AACA Raw by Category'!$F$4:$F$200)</f>
        <v>9</v>
      </c>
      <c r="E31" s="6" t="n">
        <f aca="false">COUNTIF('AACA Raw by Category'!$C$4:$C$200,A31)</f>
        <v>1</v>
      </c>
      <c r="F31" s="14" t="n">
        <f aca="false">B31/SUM($B$5:$B$31)</f>
        <v>6.29626442631587E-006</v>
      </c>
    </row>
  </sheetData>
  <mergeCells count="1">
    <mergeCell ref="A2:F2"/>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3" min="2" style="0" width="12"/>
    <col collapsed="false" customWidth="true" hidden="false" outlineLevel="0" max="4" min="4" style="0" width="22"/>
    <col collapsed="false" customWidth="true" hidden="false" outlineLevel="0" max="5" min="5" style="0" width="12"/>
    <col collapsed="false" customWidth="true" hidden="false" outlineLevel="0" max="6" min="6" style="0" width="10"/>
    <col collapsed="false" customWidth="true" hidden="false" outlineLevel="0" max="7" min="7" style="0" width="16"/>
  </cols>
  <sheetData>
    <row r="1" customFormat="false" ht="15" hidden="false" customHeight="false" outlineLevel="0" collapsed="false">
      <c r="A1" s="13" t="s">
        <v>450</v>
      </c>
      <c r="B1" s="13"/>
      <c r="C1" s="13"/>
      <c r="D1" s="13"/>
      <c r="E1" s="13"/>
      <c r="F1" s="13"/>
      <c r="G1" s="15" t="s">
        <v>451</v>
      </c>
    </row>
    <row r="2" customFormat="false" ht="15" hidden="false" customHeight="false" outlineLevel="0" collapsed="false">
      <c r="G2" s="16" t="n">
        <f aca="false">C7</f>
        <v>75255</v>
      </c>
    </row>
    <row r="3" customFormat="false" ht="15" hidden="false" customHeight="false" outlineLevel="0" collapsed="false">
      <c r="A3" s="17" t="s">
        <v>452</v>
      </c>
      <c r="B3" s="18" t="s">
        <v>453</v>
      </c>
      <c r="C3" s="18" t="s">
        <v>28</v>
      </c>
      <c r="D3" s="18" t="s">
        <v>29</v>
      </c>
      <c r="E3" s="18" t="s">
        <v>30</v>
      </c>
      <c r="F3" s="18" t="s">
        <v>454</v>
      </c>
    </row>
    <row r="4" customFormat="false" ht="15" hidden="false" customHeight="false" outlineLevel="0" collapsed="false">
      <c r="A4" s="6" t="s">
        <v>455</v>
      </c>
      <c r="B4" s="6" t="s">
        <v>456</v>
      </c>
      <c r="C4" s="7" t="n">
        <v>31842</v>
      </c>
      <c r="D4" s="7" t="n">
        <v>24956</v>
      </c>
      <c r="E4" s="7" t="n">
        <v>89275</v>
      </c>
      <c r="F4" s="7" t="n">
        <v>1565</v>
      </c>
    </row>
    <row r="5" customFormat="false" ht="15" hidden="false" customHeight="false" outlineLevel="0" collapsed="false">
      <c r="A5" s="6" t="s">
        <v>457</v>
      </c>
      <c r="B5" s="6" t="s">
        <v>456</v>
      </c>
      <c r="C5" s="7" t="n">
        <v>37402</v>
      </c>
      <c r="D5" s="7" t="n">
        <v>37791</v>
      </c>
      <c r="E5" s="7" t="n">
        <v>114882</v>
      </c>
      <c r="F5" s="7" t="n">
        <v>24356</v>
      </c>
    </row>
    <row r="6" customFormat="false" ht="15" hidden="false" customHeight="false" outlineLevel="0" collapsed="false">
      <c r="A6" s="6" t="s">
        <v>458</v>
      </c>
      <c r="B6" s="6" t="s">
        <v>456</v>
      </c>
      <c r="C6" s="7" t="n">
        <v>6011</v>
      </c>
      <c r="D6" s="7" t="n">
        <v>2068</v>
      </c>
      <c r="E6" s="7" t="n">
        <v>17889</v>
      </c>
      <c r="F6" s="7" t="n">
        <v>1</v>
      </c>
    </row>
    <row r="7" customFormat="false" ht="15" hidden="false" customHeight="false" outlineLevel="0" collapsed="false">
      <c r="A7" s="10" t="s">
        <v>459</v>
      </c>
      <c r="B7" s="10"/>
      <c r="C7" s="19" t="n">
        <f aca="false">SUM(C4:C6)</f>
        <v>75255</v>
      </c>
      <c r="D7" s="19" t="n">
        <f aca="false">SUM(D4:D6)</f>
        <v>64815</v>
      </c>
      <c r="E7" s="19" t="n">
        <f aca="false">SUM(E4:E6)</f>
        <v>222046</v>
      </c>
      <c r="F7" s="19" t="n">
        <f aca="false">SUM(F4:F6)</f>
        <v>25922</v>
      </c>
    </row>
    <row r="8" customFormat="false" ht="15" hidden="false" customHeight="false" outlineLevel="0" collapsed="false">
      <c r="A8" s="6"/>
      <c r="B8" s="6"/>
      <c r="C8" s="7"/>
      <c r="D8" s="7"/>
      <c r="E8" s="7"/>
      <c r="F8" s="7"/>
    </row>
  </sheetData>
  <mergeCells count="1">
    <mergeCell ref="A1:F1"/>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3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28"/>
    <col collapsed="false" customWidth="true" hidden="false" outlineLevel="0" max="2" min="2" style="0" width="24"/>
    <col collapsed="false" customWidth="true" hidden="false" outlineLevel="0" max="4" min="3" style="0" width="20"/>
  </cols>
  <sheetData>
    <row r="1" customFormat="false" ht="15" hidden="false" customHeight="false" outlineLevel="0" collapsed="false">
      <c r="A1" s="3" t="s">
        <v>460</v>
      </c>
    </row>
    <row r="2" customFormat="false" ht="27.75" hidden="false" customHeight="true" outlineLevel="0" collapsed="false">
      <c r="A2" s="9" t="s">
        <v>461</v>
      </c>
      <c r="B2" s="9"/>
      <c r="C2" s="9"/>
      <c r="D2" s="9"/>
      <c r="E2" s="9"/>
      <c r="F2" s="9"/>
    </row>
    <row r="4" customFormat="false" ht="15" hidden="false" customHeight="false" outlineLevel="0" collapsed="false">
      <c r="A4" s="4" t="s">
        <v>462</v>
      </c>
      <c r="B4" s="5" t="s">
        <v>463</v>
      </c>
      <c r="C4" s="5" t="s">
        <v>464</v>
      </c>
      <c r="D4" s="5" t="s">
        <v>465</v>
      </c>
    </row>
    <row r="5" customFormat="false" ht="15" hidden="false" customHeight="false" outlineLevel="0" collapsed="false">
      <c r="A5" s="6" t="s">
        <v>33</v>
      </c>
      <c r="B5" s="7" t="n">
        <f aca="false">'AACA Marque Summary'!B5</f>
        <v>1012635</v>
      </c>
      <c r="C5" s="7" t="n">
        <f aca="false">'VCCA Raw Sections'!$G$2</f>
        <v>75255</v>
      </c>
      <c r="D5" s="20" t="n">
        <f aca="false">B5/C5</f>
        <v>13.4560494319314</v>
      </c>
    </row>
    <row r="6" customFormat="false" ht="15" hidden="false" customHeight="false" outlineLevel="0" collapsed="false">
      <c r="A6" s="21" t="s">
        <v>46</v>
      </c>
      <c r="B6" s="22" t="n">
        <f aca="false">'AACA Marque Summary'!B6</f>
        <v>219877</v>
      </c>
      <c r="C6" s="22" t="n">
        <f aca="false">'VCCA Raw Sections'!$G$2</f>
        <v>75255</v>
      </c>
      <c r="D6" s="23" t="n">
        <f aca="false">B6/C6</f>
        <v>2.9217593515381</v>
      </c>
    </row>
    <row r="7" customFormat="false" ht="15" hidden="false" customHeight="false" outlineLevel="0" collapsed="false">
      <c r="A7" s="6" t="s">
        <v>70</v>
      </c>
      <c r="B7" s="7" t="n">
        <f aca="false">'AACA Marque Summary'!B7</f>
        <v>40753</v>
      </c>
      <c r="C7" s="7" t="n">
        <f aca="false">'VCCA Raw Sections'!$G$2</f>
        <v>75255</v>
      </c>
      <c r="D7" s="20" t="n">
        <f aca="false">B7/C7</f>
        <v>0.541532124111355</v>
      </c>
    </row>
    <row r="8" customFormat="false" ht="15" hidden="false" customHeight="false" outlineLevel="0" collapsed="false">
      <c r="A8" s="6" t="s">
        <v>96</v>
      </c>
      <c r="B8" s="7" t="n">
        <f aca="false">'AACA Marque Summary'!B8</f>
        <v>24168</v>
      </c>
      <c r="C8" s="7" t="n">
        <f aca="false">'VCCA Raw Sections'!$G$2</f>
        <v>75255</v>
      </c>
      <c r="D8" s="20" t="n">
        <f aca="false">B8/C8</f>
        <v>0.321148096471995</v>
      </c>
    </row>
    <row r="9" customFormat="false" ht="15" hidden="false" customHeight="false" outlineLevel="0" collapsed="false">
      <c r="A9" s="6" t="s">
        <v>123</v>
      </c>
      <c r="B9" s="7" t="n">
        <f aca="false">'AACA Marque Summary'!B9</f>
        <v>21819</v>
      </c>
      <c r="C9" s="7" t="n">
        <f aca="false">'VCCA Raw Sections'!$G$2</f>
        <v>75255</v>
      </c>
      <c r="D9" s="20" t="n">
        <f aca="false">B9/C9</f>
        <v>0.289934223639625</v>
      </c>
    </row>
    <row r="10" customFormat="false" ht="15" hidden="false" customHeight="false" outlineLevel="0" collapsed="false">
      <c r="A10" s="6" t="s">
        <v>73</v>
      </c>
      <c r="B10" s="7" t="n">
        <f aca="false">'AACA Marque Summary'!B10</f>
        <v>21219</v>
      </c>
      <c r="C10" s="7" t="n">
        <f aca="false">'VCCA Raw Sections'!$G$2</f>
        <v>75255</v>
      </c>
      <c r="D10" s="20" t="n">
        <f aca="false">B10/C10</f>
        <v>0.281961331472992</v>
      </c>
    </row>
    <row r="11" customFormat="false" ht="15" hidden="false" customHeight="false" outlineLevel="0" collapsed="false">
      <c r="A11" s="6" t="s">
        <v>60</v>
      </c>
      <c r="B11" s="7" t="n">
        <f aca="false">'AACA Marque Summary'!B11</f>
        <v>14472</v>
      </c>
      <c r="C11" s="7" t="n">
        <f aca="false">'VCCA Raw Sections'!$G$2</f>
        <v>75255</v>
      </c>
      <c r="D11" s="20" t="n">
        <f aca="false">B11/C11</f>
        <v>0.192306159059199</v>
      </c>
    </row>
    <row r="12" customFormat="false" ht="15" hidden="false" customHeight="false" outlineLevel="0" collapsed="false">
      <c r="A12" s="6" t="s">
        <v>67</v>
      </c>
      <c r="B12" s="7" t="n">
        <f aca="false">'AACA Marque Summary'!B12</f>
        <v>14243</v>
      </c>
      <c r="C12" s="7" t="n">
        <f aca="false">'VCCA Raw Sections'!$G$2</f>
        <v>75255</v>
      </c>
      <c r="D12" s="20" t="n">
        <f aca="false">B12/C12</f>
        <v>0.189263171882267</v>
      </c>
    </row>
    <row r="13" customFormat="false" ht="15" hidden="false" customHeight="false" outlineLevel="0" collapsed="false">
      <c r="A13" s="6" t="s">
        <v>116</v>
      </c>
      <c r="B13" s="7" t="n">
        <f aca="false">'AACA Marque Summary'!B13</f>
        <v>10097</v>
      </c>
      <c r="C13" s="7" t="n">
        <f aca="false">'VCCA Raw Sections'!$G$2</f>
        <v>75255</v>
      </c>
      <c r="D13" s="20" t="n">
        <f aca="false">B13/C13</f>
        <v>0.13417048701083</v>
      </c>
    </row>
    <row r="14" customFormat="false" ht="15" hidden="false" customHeight="false" outlineLevel="0" collapsed="false">
      <c r="A14" s="6" t="s">
        <v>107</v>
      </c>
      <c r="B14" s="7" t="n">
        <f aca="false">'AACA Marque Summary'!B14</f>
        <v>8417</v>
      </c>
      <c r="C14" s="7" t="n">
        <f aca="false">'VCCA Raw Sections'!$G$2</f>
        <v>75255</v>
      </c>
      <c r="D14" s="20" t="n">
        <f aca="false">B14/C14</f>
        <v>0.111846388944256</v>
      </c>
    </row>
    <row r="15" customFormat="false" ht="15" hidden="false" customHeight="false" outlineLevel="0" collapsed="false">
      <c r="A15" s="6" t="s">
        <v>132</v>
      </c>
      <c r="B15" s="7" t="n">
        <f aca="false">'AACA Marque Summary'!B15</f>
        <v>5537</v>
      </c>
      <c r="C15" s="7" t="n">
        <f aca="false">'VCCA Raw Sections'!$G$2</f>
        <v>75255</v>
      </c>
      <c r="D15" s="20" t="n">
        <f aca="false">B15/C15</f>
        <v>0.0735765065444157</v>
      </c>
    </row>
    <row r="16" customFormat="false" ht="15" hidden="false" customHeight="false" outlineLevel="0" collapsed="false">
      <c r="A16" s="21" t="s">
        <v>140</v>
      </c>
      <c r="B16" s="22" t="n">
        <f aca="false">'AACA Marque Summary'!B16</f>
        <v>4695</v>
      </c>
      <c r="C16" s="22" t="n">
        <f aca="false">'VCCA Raw Sections'!$G$2</f>
        <v>75255</v>
      </c>
      <c r="D16" s="23" t="n">
        <f aca="false">B16/C16</f>
        <v>0.0623878812039067</v>
      </c>
    </row>
    <row r="17" customFormat="false" ht="15" hidden="false" customHeight="false" outlineLevel="0" collapsed="false">
      <c r="A17" s="6" t="s">
        <v>102</v>
      </c>
      <c r="B17" s="7" t="n">
        <f aca="false">'AACA Marque Summary'!B17</f>
        <v>4576</v>
      </c>
      <c r="C17" s="7" t="n">
        <f aca="false">'VCCA Raw Sections'!$G$2</f>
        <v>75255</v>
      </c>
      <c r="D17" s="20" t="n">
        <f aca="false">B17/C17</f>
        <v>0.0608065909241911</v>
      </c>
    </row>
    <row r="18" customFormat="false" ht="15" hidden="false" customHeight="false" outlineLevel="0" collapsed="false">
      <c r="A18" s="6" t="s">
        <v>162</v>
      </c>
      <c r="B18" s="7" t="n">
        <f aca="false">'AACA Marque Summary'!B18</f>
        <v>4203</v>
      </c>
      <c r="C18" s="7" t="n">
        <f aca="false">'VCCA Raw Sections'!$G$2</f>
        <v>75255</v>
      </c>
      <c r="D18" s="20" t="n">
        <f aca="false">B18/C18</f>
        <v>0.0558501096272673</v>
      </c>
    </row>
    <row r="19" customFormat="false" ht="15" hidden="false" customHeight="false" outlineLevel="0" collapsed="false">
      <c r="A19" s="6" t="s">
        <v>173</v>
      </c>
      <c r="B19" s="7" t="n">
        <f aca="false">'AACA Marque Summary'!B19</f>
        <v>4068</v>
      </c>
      <c r="C19" s="7" t="n">
        <f aca="false">'VCCA Raw Sections'!$G$2</f>
        <v>75255</v>
      </c>
      <c r="D19" s="20" t="n">
        <f aca="false">B19/C19</f>
        <v>0.0540562088897748</v>
      </c>
    </row>
    <row r="20" customFormat="false" ht="15" hidden="false" customHeight="false" outlineLevel="0" collapsed="false">
      <c r="A20" s="6" t="s">
        <v>113</v>
      </c>
      <c r="B20" s="7" t="n">
        <f aca="false">'AACA Marque Summary'!B20</f>
        <v>3941</v>
      </c>
      <c r="C20" s="7" t="n">
        <f aca="false">'VCCA Raw Sections'!$G$2</f>
        <v>75255</v>
      </c>
      <c r="D20" s="20" t="n">
        <f aca="false">B20/C20</f>
        <v>0.0523686133811707</v>
      </c>
    </row>
    <row r="21" customFormat="false" ht="15" hidden="false" customHeight="false" outlineLevel="0" collapsed="false">
      <c r="A21" s="6" t="s">
        <v>135</v>
      </c>
      <c r="B21" s="7" t="n">
        <f aca="false">'AACA Marque Summary'!B21</f>
        <v>3077</v>
      </c>
      <c r="C21" s="7" t="n">
        <f aca="false">'VCCA Raw Sections'!$G$2</f>
        <v>75255</v>
      </c>
      <c r="D21" s="20" t="n">
        <f aca="false">B21/C21</f>
        <v>0.0408876486612185</v>
      </c>
    </row>
    <row r="22" customFormat="false" ht="15" hidden="false" customHeight="false" outlineLevel="0" collapsed="false">
      <c r="A22" s="6" t="s">
        <v>148</v>
      </c>
      <c r="B22" s="7" t="n">
        <f aca="false">'AACA Marque Summary'!B22</f>
        <v>2722</v>
      </c>
      <c r="C22" s="7" t="n">
        <f aca="false">'VCCA Raw Sections'!$G$2</f>
        <v>75255</v>
      </c>
      <c r="D22" s="20" t="n">
        <f aca="false">B22/C22</f>
        <v>0.0361703541292937</v>
      </c>
    </row>
    <row r="23" customFormat="false" ht="15" hidden="false" customHeight="false" outlineLevel="0" collapsed="false">
      <c r="A23" s="6" t="s">
        <v>157</v>
      </c>
      <c r="B23" s="7" t="n">
        <f aca="false">'AACA Marque Summary'!B23</f>
        <v>2157</v>
      </c>
      <c r="C23" s="7" t="n">
        <f aca="false">'VCCA Raw Sections'!$G$2</f>
        <v>75255</v>
      </c>
      <c r="D23" s="20" t="n">
        <f aca="false">B23/C23</f>
        <v>0.0286625473390472</v>
      </c>
    </row>
    <row r="24" customFormat="false" ht="15" hidden="false" customHeight="false" outlineLevel="0" collapsed="false">
      <c r="A24" s="6" t="s">
        <v>256</v>
      </c>
      <c r="B24" s="7" t="n">
        <f aca="false">'AACA Marque Summary'!B24</f>
        <v>1838</v>
      </c>
      <c r="C24" s="7" t="n">
        <f aca="false">'VCCA Raw Sections'!$G$2</f>
        <v>75255</v>
      </c>
      <c r="D24" s="20" t="n">
        <f aca="false">B24/C24</f>
        <v>0.0244236263371205</v>
      </c>
    </row>
    <row r="25" customFormat="false" ht="15" hidden="false" customHeight="false" outlineLevel="0" collapsed="false">
      <c r="A25" s="6" t="s">
        <v>198</v>
      </c>
      <c r="B25" s="7" t="n">
        <f aca="false">'AACA Marque Summary'!B25</f>
        <v>1236</v>
      </c>
      <c r="C25" s="7" t="n">
        <f aca="false">'VCCA Raw Sections'!$G$2</f>
        <v>75255</v>
      </c>
      <c r="D25" s="20" t="n">
        <f aca="false">B25/C25</f>
        <v>0.0164241578632649</v>
      </c>
    </row>
    <row r="26" customFormat="false" ht="15" hidden="false" customHeight="false" outlineLevel="0" collapsed="false">
      <c r="A26" s="6" t="s">
        <v>215</v>
      </c>
      <c r="B26" s="7" t="n">
        <f aca="false">'AACA Marque Summary'!B26</f>
        <v>892</v>
      </c>
      <c r="C26" s="7" t="n">
        <f aca="false">'VCCA Raw Sections'!$G$2</f>
        <v>75255</v>
      </c>
      <c r="D26" s="20" t="n">
        <f aca="false">B26/C26</f>
        <v>0.0118530330210617</v>
      </c>
    </row>
    <row r="27" customFormat="false" ht="15" hidden="false" customHeight="false" outlineLevel="0" collapsed="false">
      <c r="A27" s="6" t="s">
        <v>222</v>
      </c>
      <c r="B27" s="7" t="n">
        <f aca="false">'AACA Marque Summary'!B27</f>
        <v>835</v>
      </c>
      <c r="C27" s="7" t="n">
        <f aca="false">'VCCA Raw Sections'!$G$2</f>
        <v>75255</v>
      </c>
      <c r="D27" s="20" t="n">
        <f aca="false">B27/C27</f>
        <v>0.0110956082652315</v>
      </c>
    </row>
    <row r="28" customFormat="false" ht="15" hidden="false" customHeight="false" outlineLevel="0" collapsed="false">
      <c r="A28" s="6" t="s">
        <v>237</v>
      </c>
      <c r="B28" s="7" t="n">
        <f aca="false">'AACA Marque Summary'!B28</f>
        <v>764</v>
      </c>
      <c r="C28" s="7" t="n">
        <f aca="false">'VCCA Raw Sections'!$G$2</f>
        <v>75255</v>
      </c>
      <c r="D28" s="20" t="n">
        <f aca="false">B28/C28</f>
        <v>0.0101521493588466</v>
      </c>
    </row>
    <row r="29" customFormat="false" ht="15" hidden="false" customHeight="false" outlineLevel="0" collapsed="false">
      <c r="A29" s="6" t="s">
        <v>247</v>
      </c>
      <c r="B29" s="7" t="n">
        <f aca="false">'AACA Marque Summary'!B29</f>
        <v>687</v>
      </c>
      <c r="C29" s="7" t="n">
        <f aca="false">'VCCA Raw Sections'!$G$2</f>
        <v>75255</v>
      </c>
      <c r="D29" s="20" t="n">
        <f aca="false">B29/C29</f>
        <v>0.0091289615307953</v>
      </c>
    </row>
    <row r="30" customFormat="false" ht="15" hidden="false" customHeight="false" outlineLevel="0" collapsed="false">
      <c r="A30" s="6" t="s">
        <v>293</v>
      </c>
      <c r="B30" s="7" t="n">
        <f aca="false">'AACA Marque Summary'!B30</f>
        <v>482</v>
      </c>
      <c r="C30" s="7" t="n">
        <f aca="false">'VCCA Raw Sections'!$G$2</f>
        <v>75255</v>
      </c>
      <c r="D30" s="20" t="n">
        <f aca="false">B30/C30</f>
        <v>0.00640489004052887</v>
      </c>
    </row>
    <row r="31" customFormat="false" ht="15" hidden="false" customHeight="false" outlineLevel="0" collapsed="false">
      <c r="A31" s="6" t="s">
        <v>435</v>
      </c>
      <c r="B31" s="7" t="n">
        <f aca="false">'AACA Marque Summary'!B31</f>
        <v>9</v>
      </c>
      <c r="C31" s="7" t="n">
        <f aca="false">'VCCA Raw Sections'!$G$2</f>
        <v>75255</v>
      </c>
      <c r="D31" s="20" t="n">
        <f aca="false">B31/C31</f>
        <v>0.000119593382499502</v>
      </c>
    </row>
    <row r="33" customFormat="false" ht="15" hidden="false" customHeight="false" outlineLevel="0" collapsed="false">
      <c r="A33" s="9" t="s">
        <v>466</v>
      </c>
      <c r="B33" s="9"/>
      <c r="C33" s="9"/>
      <c r="D33" s="9"/>
    </row>
  </sheetData>
  <mergeCells count="2">
    <mergeCell ref="A2:F2"/>
    <mergeCell ref="A33:D33"/>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2" min="2" style="0" width="12"/>
    <col collapsed="false" customWidth="true" hidden="false" outlineLevel="0" max="3" min="3" style="0" width="16"/>
    <col collapsed="false" customWidth="true" hidden="false" outlineLevel="0" max="4" min="4" style="0" width="12"/>
    <col collapsed="false" customWidth="true" hidden="false" outlineLevel="0" max="5" min="5" style="0" width="20"/>
    <col collapsed="false" customWidth="true" hidden="false" outlineLevel="0" max="6" min="6" style="0" width="12"/>
  </cols>
  <sheetData>
    <row r="1" customFormat="false" ht="15" hidden="false" customHeight="false" outlineLevel="0" collapsed="false">
      <c r="A1" s="3" t="s">
        <v>467</v>
      </c>
    </row>
    <row r="2" customFormat="false" ht="39.75" hidden="false" customHeight="true" outlineLevel="0" collapsed="false">
      <c r="A2" s="9" t="s">
        <v>468</v>
      </c>
      <c r="B2" s="9"/>
      <c r="C2" s="9"/>
      <c r="D2" s="9"/>
      <c r="E2" s="9"/>
    </row>
    <row r="5" customFormat="false" ht="15" hidden="false" customHeight="false" outlineLevel="0" collapsed="false">
      <c r="A5" s="4" t="s">
        <v>469</v>
      </c>
      <c r="B5" s="5" t="s">
        <v>28</v>
      </c>
      <c r="C5" s="5" t="s">
        <v>447</v>
      </c>
      <c r="D5" s="5" t="s">
        <v>30</v>
      </c>
      <c r="E5" s="5" t="s">
        <v>464</v>
      </c>
      <c r="F5" s="5" t="s">
        <v>470</v>
      </c>
    </row>
    <row r="6" customFormat="false" ht="15" hidden="false" customHeight="false" outlineLevel="0" collapsed="false">
      <c r="A6" s="6" t="s">
        <v>471</v>
      </c>
      <c r="B6" s="7" t="n">
        <v>7838</v>
      </c>
      <c r="C6" s="7" t="n">
        <v>1428</v>
      </c>
      <c r="D6" s="7" t="n">
        <v>8376</v>
      </c>
      <c r="E6" s="7" t="n">
        <f aca="false">'VCCA Raw Sections'!$G$2</f>
        <v>75255</v>
      </c>
      <c r="F6" s="24" t="n">
        <f aca="false">B6/E6</f>
        <v>0.104152548003455</v>
      </c>
    </row>
    <row r="7" customFormat="false" ht="15" hidden="false" customHeight="false" outlineLevel="0" collapsed="false">
      <c r="A7" s="6" t="s">
        <v>472</v>
      </c>
      <c r="B7" s="7" t="n">
        <v>8176</v>
      </c>
      <c r="C7" s="7" t="n">
        <v>1612</v>
      </c>
      <c r="D7" s="7" t="n">
        <v>11811</v>
      </c>
      <c r="E7" s="7" t="n">
        <f aca="false">'VCCA Raw Sections'!$G$2</f>
        <v>75255</v>
      </c>
      <c r="F7" s="24" t="n">
        <f aca="false">B7/E7</f>
        <v>0.108643943923992</v>
      </c>
    </row>
    <row r="8" customFormat="false" ht="15" hidden="false" customHeight="false" outlineLevel="0" collapsed="false">
      <c r="A8" s="6" t="s">
        <v>473</v>
      </c>
      <c r="B8" s="7" t="n">
        <v>12806</v>
      </c>
      <c r="C8" s="7" t="n">
        <v>1581</v>
      </c>
      <c r="D8" s="7" t="n">
        <v>14774</v>
      </c>
      <c r="E8" s="7" t="n">
        <f aca="false">'VCCA Raw Sections'!$G$2</f>
        <v>75255</v>
      </c>
      <c r="F8" s="24" t="n">
        <f aca="false">B8/E8</f>
        <v>0.17016809514318</v>
      </c>
    </row>
    <row r="9" customFormat="false" ht="15" hidden="false" customHeight="false" outlineLevel="0" collapsed="false">
      <c r="A9" s="21" t="s">
        <v>474</v>
      </c>
      <c r="B9" s="22" t="n">
        <v>75255</v>
      </c>
      <c r="C9" s="22" t="n">
        <v>64815</v>
      </c>
      <c r="D9" s="22" t="n">
        <v>222046</v>
      </c>
      <c r="E9" s="22" t="n">
        <f aca="false">'VCCA Raw Sections'!$G$2</f>
        <v>75255</v>
      </c>
      <c r="F9" s="25" t="n">
        <f aca="false">B9/E9</f>
        <v>1</v>
      </c>
    </row>
    <row r="10" customFormat="false" ht="15" hidden="false" customHeight="false" outlineLevel="0" collapsed="false">
      <c r="A10" s="21" t="s">
        <v>475</v>
      </c>
      <c r="B10" s="22" t="n">
        <v>219877</v>
      </c>
      <c r="C10" s="22" t="n">
        <v>18948</v>
      </c>
      <c r="D10" s="22" t="n">
        <v>269213</v>
      </c>
      <c r="E10" s="22" t="n">
        <f aca="false">'VCCA Raw Sections'!$G$2</f>
        <v>75255</v>
      </c>
      <c r="F10" s="25" t="n">
        <f aca="false">B10/E10</f>
        <v>2.9217593515381</v>
      </c>
    </row>
    <row r="12" customFormat="false" ht="15" hidden="false" customHeight="false" outlineLevel="0" collapsed="false">
      <c r="A12" s="9" t="s">
        <v>476</v>
      </c>
      <c r="B12" s="9"/>
      <c r="C12" s="9"/>
      <c r="D12" s="9"/>
      <c r="E12" s="9"/>
      <c r="F12" s="9"/>
    </row>
  </sheetData>
  <mergeCells count="2">
    <mergeCell ref="A2:E2"/>
    <mergeCell ref="A12:F12"/>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100"/>
  </cols>
  <sheetData>
    <row r="1" customFormat="false" ht="15" hidden="false" customHeight="false" outlineLevel="0" collapsed="false">
      <c r="A1" s="3" t="s">
        <v>477</v>
      </c>
    </row>
    <row r="3" customFormat="false" ht="15" hidden="false" customHeight="false" outlineLevel="0" collapsed="false">
      <c r="A3" s="26" t="s">
        <v>478</v>
      </c>
    </row>
    <row r="4" customFormat="false" ht="45" hidden="false" customHeight="true" outlineLevel="0" collapsed="false">
      <c r="A4" s="27" t="s">
        <v>479</v>
      </c>
    </row>
    <row r="6" customFormat="false" ht="15" hidden="false" customHeight="false" outlineLevel="0" collapsed="false">
      <c r="A6" s="26" t="s">
        <v>480</v>
      </c>
    </row>
    <row r="7" customFormat="false" ht="90" hidden="false" customHeight="true" outlineLevel="0" collapsed="false">
      <c r="A7" s="27" t="s">
        <v>481</v>
      </c>
    </row>
    <row r="9" customFormat="false" ht="15" hidden="false" customHeight="false" outlineLevel="0" collapsed="false">
      <c r="A9" s="26" t="s">
        <v>482</v>
      </c>
    </row>
    <row r="10" customFormat="false" ht="75" hidden="false" customHeight="true" outlineLevel="0" collapsed="false">
      <c r="A10" s="27" t="s">
        <v>483</v>
      </c>
    </row>
    <row r="12" customFormat="false" ht="15" hidden="false" customHeight="false" outlineLevel="0" collapsed="false">
      <c r="A12" s="26" t="s">
        <v>484</v>
      </c>
    </row>
    <row r="13" customFormat="false" ht="120" hidden="false" customHeight="true" outlineLevel="0" collapsed="false">
      <c r="A13" s="27" t="s">
        <v>485</v>
      </c>
    </row>
    <row r="15" customFormat="false" ht="15" hidden="false" customHeight="false" outlineLevel="0" collapsed="false">
      <c r="A15" s="26" t="s">
        <v>486</v>
      </c>
    </row>
    <row r="16" customFormat="false" ht="90" hidden="false" customHeight="true" outlineLevel="0" collapsed="false">
      <c r="A16" s="27" t="s">
        <v>487</v>
      </c>
    </row>
    <row r="18" customFormat="false" ht="15" hidden="false" customHeight="false" outlineLevel="0" collapsed="false">
      <c r="A18" s="26" t="s">
        <v>488</v>
      </c>
    </row>
    <row r="19" customFormat="false" ht="105" hidden="false" customHeight="true" outlineLevel="0" collapsed="false">
      <c r="A19" s="27" t="s">
        <v>489</v>
      </c>
    </row>
    <row r="21" customFormat="false" ht="15" hidden="false" customHeight="false" outlineLevel="0" collapsed="false">
      <c r="A21" s="26" t="s">
        <v>490</v>
      </c>
    </row>
    <row r="22" customFormat="false" ht="75" hidden="false" customHeight="true" outlineLevel="0" collapsed="false">
      <c r="A22" s="27" t="s">
        <v>491</v>
      </c>
    </row>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LibreOffice/26.2.5.2$MacOSX_AARCH64 LibreOffice_project/cd7284b4cbbfeb507e630c1aac019f4157393acb</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2026-07-30T17:04:13Z</dcterms:created>
  <dc:creator>openpyxl</dc:creator>
  <dc:description/>
  <dc:language>en-US</dc:language>
  <cp:lastModifiedBy/>
  <dcterms:modified xsi:type="dcterms:W3CDTF">2026-07-30T10:04:16Z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